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3"/>
  </bookViews>
  <sheets>
    <sheet name="TS" sheetId="1" r:id="rId1"/>
    <sheet name="TJ" sheetId="2" r:id="rId2"/>
    <sheet name="TM" sheetId="3" r:id="rId3"/>
    <sheet name="TD" sheetId="4" r:id="rId4"/>
    <sheet name="Stałe" sheetId="5" r:id="rId5"/>
  </sheets>
  <definedNames>
    <definedName name="_xlnm.Print_Area" localSheetId="1">'TJ'!$A:$P</definedName>
    <definedName name="_xlnm.Print_Area" localSheetId="0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<sst xmlns="http://schemas.openxmlformats.org/spreadsheetml/2006/main" count="181" uniqueCount="64">
  <si>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</si>
  <si>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</si>
  <si>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</si>
  <si>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</si>
  <si>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</si>
  <si>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</si>
  <si>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</si>
  <si>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</si>
  <si>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</si>
  <si>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</si>
  <si>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</si>
  <si>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</si>
  <si>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</si>
  <si>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</si>
  <si>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</si>
  <si>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</si>
  <si>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</si>
  <si>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</si>
  <si>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</si>
  <si>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</si>
  <si>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</si>
  <si>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</si>
  <si>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</si>
  <si>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punkty przeli-
czeniowe</t>
  </si>
  <si>
    <t xml:space="preserve"> Etap 3</t>
  </si>
  <si>
    <t>GIM 3 Szczecin</t>
  </si>
  <si>
    <t>SKO 15 Południk Stargard Sz</t>
  </si>
  <si>
    <t>Gim 3 Szczecin</t>
  </si>
  <si>
    <t>NKL</t>
  </si>
  <si>
    <t>ABS</t>
  </si>
  <si>
    <t>Joanna Puternicka Jacek Wieszaczewski</t>
  </si>
  <si>
    <t>KInO Stowarzysze Warszawa/ PTTK Strzelin</t>
  </si>
  <si>
    <t>Marcin Hoffmann</t>
  </si>
  <si>
    <t xml:space="preserve">KOS GRYF Szczecin </t>
  </si>
  <si>
    <t>Andrzej Pańcierzyński Szymon Kaczmarek</t>
  </si>
  <si>
    <t>Zwinne Lochy</t>
  </si>
  <si>
    <t>Edward Fudro</t>
  </si>
  <si>
    <t>GInO JEJ Police</t>
  </si>
  <si>
    <t>Marcin Rek                       Grzegorz Dziekarowski</t>
  </si>
  <si>
    <t>Krzysztof Andrzejewski</t>
  </si>
  <si>
    <t>MOW Rzepczyno</t>
  </si>
  <si>
    <t>Szymon Kujawa</t>
  </si>
  <si>
    <t>PSR Petarda Team Szczecin</t>
  </si>
  <si>
    <t>Michał Kwiecień         Barbara Gronwald</t>
  </si>
  <si>
    <t>Paweł Kowański Grzegorz Jakubiak</t>
  </si>
  <si>
    <t>WETEAM</t>
  </si>
  <si>
    <t>Cezary Brandebura                         Piotr Brandebura</t>
  </si>
  <si>
    <t>Magdalena Gierasimowicz Dominika Piątek</t>
  </si>
  <si>
    <t>Bartosz Grochala                               Wiktor Mujta</t>
  </si>
  <si>
    <t>Alan Fogiel                                     Sebastian Szymański</t>
  </si>
  <si>
    <t>Michał Grymaszewski Agnieszka Smużna</t>
  </si>
  <si>
    <t>Władysław Królikowski</t>
  </si>
  <si>
    <t>Bogdan Świerczyński</t>
  </si>
  <si>
    <t>Modrzew Skwierzyna</t>
  </si>
  <si>
    <t>Agata Markowska                       Małgorzata Spychalska</t>
  </si>
  <si>
    <t xml:space="preserve">Jakub Kujawa                        </t>
  </si>
  <si>
    <t>Damian Kolassa</t>
  </si>
  <si>
    <t xml:space="preserve">Daria Sąsara                                 </t>
  </si>
  <si>
    <t>Dawid Chabowski</t>
  </si>
  <si>
    <t>Ostropolska, Szymborski</t>
  </si>
  <si>
    <t>Zdunowski, Szlaga</t>
  </si>
  <si>
    <t>PK</t>
  </si>
  <si>
    <t>Po za Klasyfikacją z powodu zmiany zespołu na 3 etapie</t>
  </si>
  <si>
    <t xml:space="preserve">Krzysztof Polec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</si>
</sst>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Continuous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33" borderId="12" xfId="0" applyNumberFormat="1" applyFont="1" applyFill="1" applyBorder="1" applyAlignment="1">
      <alignment horizontal="centerContinuous" vertical="center" wrapText="1"/>
    </xf>
    <xf numFmtId="2" fontId="1" fillId="33" borderId="13" xfId="0" applyNumberFormat="1" applyFont="1" applyFill="1" applyBorder="1" applyAlignment="1">
      <alignment horizontal="centerContinuous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40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2" fontId="0" fillId="0" borderId="10" xfId="0" applyNumberForma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1" fillId="33" borderId="14" xfId="0" applyNumberFormat="1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textRotation="90" wrapText="1"/>
    </xf>
    <xf numFmtId="2" fontId="1" fillId="33" borderId="16" xfId="0" applyNumberFormat="1" applyFont="1" applyFill="1" applyBorder="1" applyAlignment="1">
      <alignment horizontal="centerContinuous" vertical="center" wrapText="1"/>
    </xf>
    <xf numFmtId="2" fontId="1" fillId="33" borderId="17" xfId="0" applyNumberFormat="1" applyFont="1" applyFill="1" applyBorder="1" applyAlignment="1">
      <alignment horizontal="centerContinuous" vertical="center" wrapText="1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2" fontId="1" fillId="33" borderId="18" xfId="0" applyNumberFormat="1" applyFont="1" applyFill="1" applyBorder="1" applyAlignment="1">
      <alignment horizontal="centerContinuous" vertical="center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2" fontId="4" fillId="33" borderId="15" xfId="0" applyNumberFormat="1" applyFont="1" applyFill="1" applyBorder="1" applyAlignment="1">
      <alignment horizontal="center" vertical="center" textRotation="90" wrapText="1"/>
    </xf>
    <xf numFmtId="49" fontId="4" fillId="33" borderId="2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1" fillId="33" borderId="10" xfId="0" applyNumberFormat="1" applyFont="1" applyFill="1" applyBorder="1" applyAlignment="1">
      <alignment horizontal="centerContinuous" vertical="center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2" fontId="0" fillId="0" borderId="21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49" fontId="4" fillId="33" borderId="22" xfId="0" applyNumberFormat="1" applyFont="1" applyFill="1" applyBorder="1" applyAlignment="1">
      <alignment horizontal="center" vertical="center" textRotation="90" wrapText="1"/>
    </xf>
    <xf numFmtId="0" fontId="0" fillId="33" borderId="23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0" fillId="39" borderId="30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19" xfId="0" applyFill="1" applyBorder="1" applyAlignment="1">
      <alignment/>
    </xf>
    <xf numFmtId="0" fontId="0" fillId="38" borderId="3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00390625" defaultRowHeight="25.5" customHeight="1"/>
  <cols>
    <col min="1" max="1" width="5.75390625" style="43" bestFit="1" customWidth="1"/>
    <col min="2" max="2" width="20.625" style="44" bestFit="1" customWidth="1"/>
    <col min="3" max="3" width="20.00390625" style="45" bestFit="1" customWidth="1"/>
    <col min="4" max="4" width="5.75390625" style="41" bestFit="1" customWidth="1"/>
    <col min="5" max="5" width="9.00390625" style="42" bestFit="1" customWidth="1"/>
    <col min="6" max="6" width="6.00390625" style="43" customWidth="1"/>
    <col min="7" max="7" width="6.625" style="41" bestFit="1" customWidth="1"/>
    <col min="8" max="8" width="8.25390625" style="42" customWidth="1"/>
    <col min="9" max="9" width="3.375" style="43" customWidth="1"/>
    <col min="10" max="10" width="8.625" style="42" customWidth="1"/>
    <col min="11" max="11" width="3.625" style="43" customWidth="1"/>
    <col min="12" max="12" width="6.625" style="41" bestFit="1" customWidth="1"/>
    <col min="13" max="13" width="8.125" style="42" customWidth="1"/>
    <col min="14" max="14" width="3.625" style="43" customWidth="1"/>
    <col min="15" max="15" width="8.125" style="42" bestFit="1" customWidth="1"/>
    <col min="16" max="16" width="3.625" style="43" customWidth="1"/>
    <col min="17" max="17" width="5.75390625" style="41" hidden="1" customWidth="1"/>
    <col min="18" max="18" width="8.125" style="42" hidden="1" customWidth="1"/>
    <col min="19" max="19" width="3.25390625" style="43" hidden="1" customWidth="1"/>
    <col min="20" max="20" width="8.125" style="42" hidden="1" customWidth="1"/>
    <col min="21" max="21" width="9.125" style="43" hidden="1" customWidth="1"/>
    <col min="22" max="16384" width="9.125" style="16" customWidth="1"/>
  </cols>
  <sheetData>
    <row r="1" spans="1:21" s="2" customFormat="1" ht="25.5" customHeight="1">
      <c r="A1" s="127" t="s">
        <v>0</v>
      </c>
      <c r="B1" s="129" t="s">
        <v>19</v>
      </c>
      <c r="C1" s="129" t="s">
        <v>22</v>
      </c>
      <c r="D1" s="30" t="s">
        <v>9</v>
      </c>
      <c r="E1" s="30"/>
      <c r="F1" s="30"/>
      <c r="G1" s="30" t="s">
        <v>10</v>
      </c>
      <c r="H1" s="30"/>
      <c r="I1" s="30"/>
      <c r="J1" s="30" t="s">
        <v>14</v>
      </c>
      <c r="K1" s="30"/>
      <c r="L1" s="131" t="s">
        <v>12</v>
      </c>
      <c r="M1" s="132"/>
      <c r="N1" s="133"/>
      <c r="O1" s="30" t="s">
        <v>15</v>
      </c>
      <c r="P1" s="31"/>
      <c r="Q1" s="25" t="s">
        <v>11</v>
      </c>
      <c r="R1" s="26"/>
      <c r="S1" s="26"/>
      <c r="T1" s="26" t="s">
        <v>16</v>
      </c>
      <c r="U1" s="26"/>
    </row>
    <row r="2" spans="1:21" s="1" customFormat="1" ht="57.75" customHeight="1">
      <c r="A2" s="128"/>
      <c r="B2" s="130"/>
      <c r="C2" s="130"/>
      <c r="D2" s="91" t="s">
        <v>17</v>
      </c>
      <c r="E2" s="94" t="s">
        <v>18</v>
      </c>
      <c r="F2" s="91" t="s">
        <v>13</v>
      </c>
      <c r="G2" s="91" t="s">
        <v>17</v>
      </c>
      <c r="H2" s="94" t="s">
        <v>18</v>
      </c>
      <c r="I2" s="91" t="s">
        <v>13</v>
      </c>
      <c r="J2" s="94" t="s">
        <v>18</v>
      </c>
      <c r="K2" s="91" t="s">
        <v>13</v>
      </c>
      <c r="L2" s="91" t="s">
        <v>17</v>
      </c>
      <c r="M2" s="94" t="s">
        <v>18</v>
      </c>
      <c r="N2" s="91" t="s">
        <v>13</v>
      </c>
      <c r="O2" s="94" t="s">
        <v>18</v>
      </c>
      <c r="P2" s="95" t="s">
        <v>13</v>
      </c>
      <c r="Q2" s="27" t="s">
        <v>17</v>
      </c>
      <c r="R2" s="28" t="s">
        <v>18</v>
      </c>
      <c r="S2" s="29" t="s">
        <v>13</v>
      </c>
      <c r="T2" s="28" t="s">
        <v>18</v>
      </c>
      <c r="U2" s="29" t="s">
        <v>13</v>
      </c>
    </row>
    <row r="3" spans="1:21" ht="25.5" customHeight="1">
      <c r="A3" s="15">
        <v>1</v>
      </c>
      <c r="B3" s="35" t="s">
        <v>30</v>
      </c>
      <c r="C3" s="35" t="s">
        <v>31</v>
      </c>
      <c r="D3" s="13">
        <v>0</v>
      </c>
      <c r="E3" s="14">
        <f aca="true" t="shared" si="0" ref="E3:E8">IF(D3&lt;&gt;"",IF(ISNUMBER(D3),MAX(1000/TSE1*(TSE1-D3+MIN(D$1:D$65536)),0),0),"")</f>
        <v>1000</v>
      </c>
      <c r="F3" s="15">
        <f aca="true" t="shared" si="1" ref="F3:F8">IF(E3&lt;&gt;"",RANK(E3,E$1:E$65536),"")</f>
        <v>1</v>
      </c>
      <c r="G3" s="13">
        <v>35</v>
      </c>
      <c r="H3" s="14">
        <f aca="true" t="shared" si="2" ref="H3:H8">IF(G3&lt;&gt;"",IF(ISNUMBER(G3),MAX(1000/TSE2*(TSE2-G3+MIN(G$1:G$65536)),0),0),"")</f>
        <v>1000</v>
      </c>
      <c r="I3" s="15">
        <f aca="true" t="shared" si="3" ref="I3:I8">IF(H3&lt;&gt;"",RANK(H3,H$1:H$65536),"")</f>
        <v>1</v>
      </c>
      <c r="J3" s="14">
        <f aca="true" t="shared" si="4" ref="J3:J8">IF(H3&lt;&gt;"",E3+H3,"")</f>
        <v>2000</v>
      </c>
      <c r="K3" s="15">
        <f aca="true" t="shared" si="5" ref="K3:K8">IF(J3&lt;&gt;"",RANK(J3,J$1:J$65536),"")</f>
        <v>1</v>
      </c>
      <c r="L3" s="13">
        <v>0</v>
      </c>
      <c r="M3" s="14">
        <f aca="true" t="shared" si="6" ref="M3:M8">IF(L3&lt;&gt;"",IF(ISNUMBER(L3),MAX(1000/TSE3*(TSE3-L3+MIN(L$1:L$65536)),0),0),"")</f>
        <v>999.9999999999999</v>
      </c>
      <c r="N3" s="15">
        <f aca="true" t="shared" si="7" ref="N3:N8">IF(M3&lt;&gt;"",RANK(M3,M$1:M$65536),"")</f>
        <v>1</v>
      </c>
      <c r="O3" s="14">
        <f aca="true" t="shared" si="8" ref="O3:O8">IF(M3&lt;&gt;"",J3+M3,"")</f>
        <v>3000</v>
      </c>
      <c r="P3" s="15">
        <f aca="true" t="shared" si="9" ref="P3:P8">IF(O3&lt;&gt;"",RANK(O3,O$1:O$65536),"")</f>
        <v>1</v>
      </c>
      <c r="Q3" s="92"/>
      <c r="R3" s="14"/>
      <c r="S3" s="15"/>
      <c r="T3" s="14"/>
      <c r="U3" s="15"/>
    </row>
    <row r="4" spans="1:21" ht="25.5" customHeight="1">
      <c r="A4" s="15">
        <v>2</v>
      </c>
      <c r="B4" s="96" t="s">
        <v>36</v>
      </c>
      <c r="C4" s="96" t="s">
        <v>37</v>
      </c>
      <c r="D4" s="13">
        <v>25</v>
      </c>
      <c r="E4" s="14">
        <f t="shared" si="0"/>
        <v>972.2222222222223</v>
      </c>
      <c r="F4" s="15">
        <f t="shared" si="1"/>
        <v>3</v>
      </c>
      <c r="G4" s="13">
        <v>50</v>
      </c>
      <c r="H4" s="14">
        <f t="shared" si="2"/>
        <v>990.1960784313726</v>
      </c>
      <c r="I4" s="15">
        <f t="shared" si="3"/>
        <v>2</v>
      </c>
      <c r="J4" s="14">
        <f t="shared" si="4"/>
        <v>1962.418300653595</v>
      </c>
      <c r="K4" s="15">
        <f t="shared" si="5"/>
        <v>2</v>
      </c>
      <c r="L4" s="13">
        <v>0</v>
      </c>
      <c r="M4" s="14">
        <f t="shared" si="6"/>
        <v>999.9999999999999</v>
      </c>
      <c r="N4" s="15">
        <f t="shared" si="7"/>
        <v>1</v>
      </c>
      <c r="O4" s="14">
        <f t="shared" si="8"/>
        <v>2962.418300653595</v>
      </c>
      <c r="P4" s="15">
        <f t="shared" si="9"/>
        <v>2</v>
      </c>
      <c r="Q4" s="92"/>
      <c r="R4" s="14">
        <f>IF(Q4&lt;&gt;"",IF(ISNUMBER(Q4),MAX(1000/TSE4*(TSE4-Q4+MIN(Q:Q)),0),0),"")</f>
      </c>
      <c r="S4" s="15">
        <f>IF(R4&lt;&gt;"",RANK(R4,R:R),"")</f>
      </c>
      <c r="T4" s="14">
        <f>IF(R4&lt;&gt;"",O4+R4,"")</f>
      </c>
      <c r="U4" s="15">
        <f>IF(T4&lt;&gt;"",RANK(T4,T:T),"")</f>
      </c>
    </row>
    <row r="5" spans="1:21" ht="25.5" customHeight="1">
      <c r="A5" s="15">
        <v>3</v>
      </c>
      <c r="B5" s="35" t="s">
        <v>32</v>
      </c>
      <c r="C5" s="35" t="s">
        <v>33</v>
      </c>
      <c r="D5" s="13">
        <v>0</v>
      </c>
      <c r="E5" s="14">
        <f t="shared" si="0"/>
        <v>1000</v>
      </c>
      <c r="F5" s="15">
        <f t="shared" si="1"/>
        <v>1</v>
      </c>
      <c r="G5" s="13">
        <v>275</v>
      </c>
      <c r="H5" s="14">
        <f t="shared" si="2"/>
        <v>843.1372549019608</v>
      </c>
      <c r="I5" s="15">
        <f t="shared" si="3"/>
        <v>4</v>
      </c>
      <c r="J5" s="14">
        <f t="shared" si="4"/>
        <v>1843.1372549019607</v>
      </c>
      <c r="K5" s="15">
        <f t="shared" si="5"/>
        <v>4</v>
      </c>
      <c r="L5" s="13">
        <v>0</v>
      </c>
      <c r="M5" s="14">
        <f t="shared" si="6"/>
        <v>999.9999999999999</v>
      </c>
      <c r="N5" s="15">
        <f t="shared" si="7"/>
        <v>1</v>
      </c>
      <c r="O5" s="14">
        <f t="shared" si="8"/>
        <v>2843.1372549019607</v>
      </c>
      <c r="P5" s="15">
        <f t="shared" si="9"/>
        <v>3</v>
      </c>
      <c r="Q5" s="93"/>
      <c r="R5" s="72">
        <f>IF(Q5&lt;&gt;"",IF(ISNUMBER(Q5),MAX(1000/TSE4*(TSE4-Q5+MIN(Q:Q)),0),0),"")</f>
      </c>
      <c r="S5" s="73">
        <f>IF(R5&lt;&gt;"",RANK(R5,R:R),"")</f>
      </c>
      <c r="T5" s="72">
        <f>IF(R5&lt;&gt;"",O5+R5,"")</f>
      </c>
      <c r="U5" s="73">
        <f>IF(T5&lt;&gt;"",RANK(T5,T:T),"")</f>
      </c>
    </row>
    <row r="6" spans="1:16" ht="25.5" customHeight="1">
      <c r="A6" s="15">
        <v>4</v>
      </c>
      <c r="B6" s="35" t="s">
        <v>34</v>
      </c>
      <c r="C6" s="58" t="s">
        <v>35</v>
      </c>
      <c r="D6" s="13">
        <v>25</v>
      </c>
      <c r="E6" s="14">
        <f t="shared" si="0"/>
        <v>972.2222222222223</v>
      </c>
      <c r="F6" s="15">
        <f t="shared" si="1"/>
        <v>3</v>
      </c>
      <c r="G6" s="13">
        <v>150</v>
      </c>
      <c r="H6" s="14">
        <f t="shared" si="2"/>
        <v>924.8366013071895</v>
      </c>
      <c r="I6" s="15">
        <f t="shared" si="3"/>
        <v>3</v>
      </c>
      <c r="J6" s="14">
        <f t="shared" si="4"/>
        <v>1897.0588235294117</v>
      </c>
      <c r="K6" s="15">
        <f t="shared" si="5"/>
        <v>3</v>
      </c>
      <c r="L6" s="13" t="s">
        <v>29</v>
      </c>
      <c r="M6" s="14">
        <f t="shared" si="6"/>
        <v>0</v>
      </c>
      <c r="N6" s="15">
        <f t="shared" si="7"/>
        <v>5</v>
      </c>
      <c r="O6" s="14">
        <f t="shared" si="8"/>
        <v>1897.0588235294117</v>
      </c>
      <c r="P6" s="15">
        <f t="shared" si="9"/>
        <v>4</v>
      </c>
    </row>
    <row r="7" spans="1:16" ht="25.5" customHeight="1">
      <c r="A7" s="15">
        <v>4</v>
      </c>
      <c r="B7" s="35" t="s">
        <v>39</v>
      </c>
      <c r="C7" s="34" t="s">
        <v>40</v>
      </c>
      <c r="D7" s="13">
        <v>855</v>
      </c>
      <c r="E7" s="14">
        <f t="shared" si="0"/>
        <v>50</v>
      </c>
      <c r="F7" s="15">
        <f t="shared" si="1"/>
        <v>6</v>
      </c>
      <c r="G7" s="13">
        <v>1075</v>
      </c>
      <c r="H7" s="14">
        <f t="shared" si="2"/>
        <v>320.26143790849676</v>
      </c>
      <c r="I7" s="15">
        <f t="shared" si="3"/>
        <v>5</v>
      </c>
      <c r="J7" s="14">
        <f t="shared" si="4"/>
        <v>370.26143790849676</v>
      </c>
      <c r="K7" s="15">
        <f t="shared" si="5"/>
        <v>6</v>
      </c>
      <c r="L7" s="13">
        <v>720</v>
      </c>
      <c r="M7" s="14">
        <f t="shared" si="6"/>
        <v>225.8064516129032</v>
      </c>
      <c r="N7" s="15">
        <f t="shared" si="7"/>
        <v>4</v>
      </c>
      <c r="O7" s="14">
        <f t="shared" si="8"/>
        <v>596.0678895213999</v>
      </c>
      <c r="P7" s="15">
        <f t="shared" si="9"/>
        <v>5</v>
      </c>
    </row>
    <row r="8" spans="1:21" ht="24.75" customHeight="1">
      <c r="A8" s="15">
        <v>6</v>
      </c>
      <c r="B8" s="35" t="s">
        <v>38</v>
      </c>
      <c r="C8" s="34"/>
      <c r="D8" s="13">
        <v>550</v>
      </c>
      <c r="E8" s="14">
        <f t="shared" si="0"/>
        <v>388.8888888888889</v>
      </c>
      <c r="F8" s="15">
        <f t="shared" si="1"/>
        <v>5</v>
      </c>
      <c r="G8" s="13" t="s">
        <v>29</v>
      </c>
      <c r="H8" s="14">
        <f t="shared" si="2"/>
        <v>0</v>
      </c>
      <c r="I8" s="15">
        <f t="shared" si="3"/>
        <v>6</v>
      </c>
      <c r="J8" s="14">
        <f t="shared" si="4"/>
        <v>388.8888888888889</v>
      </c>
      <c r="K8" s="15">
        <f t="shared" si="5"/>
        <v>5</v>
      </c>
      <c r="L8" s="13" t="s">
        <v>29</v>
      </c>
      <c r="M8" s="14">
        <f t="shared" si="6"/>
        <v>0</v>
      </c>
      <c r="N8" s="15">
        <f t="shared" si="7"/>
        <v>5</v>
      </c>
      <c r="O8" s="14">
        <f t="shared" si="8"/>
        <v>388.8888888888889</v>
      </c>
      <c r="P8" s="15">
        <f t="shared" si="9"/>
        <v>6</v>
      </c>
      <c r="Q8" s="42"/>
      <c r="R8" s="43"/>
      <c r="S8" s="42"/>
      <c r="T8" s="43"/>
      <c r="U8" s="16"/>
    </row>
    <row r="9" spans="2:21" ht="25.5" customHeight="1">
      <c r="B9" s="56"/>
      <c r="C9" s="52"/>
      <c r="L9" s="74"/>
      <c r="Q9" s="42"/>
      <c r="R9" s="43"/>
      <c r="S9" s="42"/>
      <c r="T9" s="43"/>
      <c r="U9" s="16"/>
    </row>
    <row r="10" spans="2:12" ht="25.5" customHeight="1" hidden="1">
      <c r="B10" s="52"/>
      <c r="C10" s="52"/>
      <c r="L10" s="74"/>
    </row>
    <row r="11" spans="2:3" ht="25.5" customHeight="1">
      <c r="B11" s="56"/>
      <c r="C11" s="56"/>
    </row>
    <row r="12" ht="25.5" customHeight="1">
      <c r="C12" s="44"/>
    </row>
    <row r="13" spans="2:12" ht="25.5" customHeight="1">
      <c r="B13" s="56"/>
      <c r="C13" s="52"/>
      <c r="L13" s="43"/>
    </row>
    <row r="14" spans="2:16" ht="25.5" customHeight="1">
      <c r="B14" s="56"/>
      <c r="C14" s="56"/>
      <c r="E14" s="42">
        <f aca="true" t="shared" si="10" ref="E14:E20">IF(D14&lt;&gt;"",IF(ISNUMBER(D14),MAX(1000/TSE1*(TSE1-D14+MIN(D$1:D$65536)),0),0),"")</f>
      </c>
      <c r="F14" s="43">
        <f aca="true" t="shared" si="11" ref="F14:F20">IF(E14&lt;&gt;"",RANK(E14,E$1:E$65536),"")</f>
      </c>
      <c r="P14" s="43">
        <f aca="true" t="shared" si="12" ref="P14:P20">IF(O14&lt;&gt;"",RANK(O14,O$1:O$65536),"")</f>
      </c>
    </row>
    <row r="15" spans="2:16" ht="25.5" customHeight="1">
      <c r="B15" s="56"/>
      <c r="C15" s="52"/>
      <c r="E15" s="42">
        <f t="shared" si="10"/>
      </c>
      <c r="F15" s="43">
        <f t="shared" si="11"/>
      </c>
      <c r="L15" s="74"/>
      <c r="P15" s="43">
        <f t="shared" si="12"/>
      </c>
    </row>
    <row r="16" spans="2:16" ht="25.5" customHeight="1">
      <c r="B16" s="56"/>
      <c r="C16" s="52"/>
      <c r="F16" s="43">
        <f t="shared" si="11"/>
      </c>
      <c r="P16" s="43">
        <f t="shared" si="12"/>
      </c>
    </row>
    <row r="17" spans="2:16" ht="25.5" customHeight="1">
      <c r="B17" s="56"/>
      <c r="C17" s="52"/>
      <c r="E17" s="42">
        <f t="shared" si="10"/>
      </c>
      <c r="F17" s="43">
        <f t="shared" si="11"/>
      </c>
      <c r="L17" s="43"/>
      <c r="P17" s="43">
        <f t="shared" si="12"/>
      </c>
    </row>
    <row r="18" spans="2:16" ht="25.5" customHeight="1">
      <c r="B18" s="56"/>
      <c r="C18" s="56"/>
      <c r="E18" s="42">
        <f t="shared" si="10"/>
      </c>
      <c r="F18" s="43">
        <f t="shared" si="11"/>
      </c>
      <c r="P18" s="43">
        <f t="shared" si="12"/>
      </c>
    </row>
    <row r="19" spans="2:16" ht="25.5" customHeight="1">
      <c r="B19" s="56"/>
      <c r="C19" s="56"/>
      <c r="E19" s="42">
        <f t="shared" si="10"/>
      </c>
      <c r="F19" s="43">
        <f t="shared" si="11"/>
      </c>
      <c r="P19" s="43">
        <f t="shared" si="12"/>
      </c>
    </row>
    <row r="20" spans="3:16" ht="25.5" customHeight="1">
      <c r="C20" s="44"/>
      <c r="E20" s="42">
        <f t="shared" si="10"/>
      </c>
      <c r="F20" s="43">
        <f t="shared" si="11"/>
      </c>
      <c r="P20" s="43">
        <f t="shared" si="12"/>
      </c>
    </row>
  </sheetData>
  <sheetProtection/>
  <mergeCells count="4">
    <mergeCell ref="A1:A2"/>
    <mergeCell ref="C1:C2"/>
    <mergeCell ref="B1:B2"/>
    <mergeCell ref="L1:N1"/>
  </mergeCells>
  <printOptions gridLines="1" horizontalCentered="1"/>
  <pageMargins left="0.4724409448818898" right="0.4724409448818898" top="0.4" bottom="0.25" header="0.22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7" sqref="J7"/>
    </sheetView>
  </sheetViews>
  <sheetFormatPr defaultColWidth="9.00390625" defaultRowHeight="25.5" customHeight="1"/>
  <cols>
    <col min="1" max="1" width="5.25390625" style="3" customWidth="1"/>
    <col min="2" max="2" width="20.875" style="8" customWidth="1"/>
    <col min="3" max="3" width="25.00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1" customFormat="1" ht="12.75" customHeight="1">
      <c r="A1" s="134" t="s">
        <v>0</v>
      </c>
      <c r="B1" s="136" t="s">
        <v>19</v>
      </c>
      <c r="C1" s="136" t="s">
        <v>2</v>
      </c>
      <c r="D1" s="90" t="s">
        <v>9</v>
      </c>
      <c r="E1" s="90"/>
      <c r="F1" s="90"/>
      <c r="G1" s="90" t="s">
        <v>10</v>
      </c>
      <c r="H1" s="90"/>
      <c r="I1" s="90"/>
      <c r="J1" s="90" t="s">
        <v>14</v>
      </c>
      <c r="K1" s="90"/>
      <c r="L1" s="90" t="s">
        <v>12</v>
      </c>
      <c r="M1" s="90"/>
      <c r="N1" s="90"/>
      <c r="O1" s="90" t="s">
        <v>15</v>
      </c>
      <c r="P1" s="88"/>
      <c r="Q1" s="20" t="s">
        <v>11</v>
      </c>
      <c r="R1" s="20"/>
      <c r="S1" s="20"/>
      <c r="T1" s="20" t="s">
        <v>16</v>
      </c>
      <c r="U1" s="20"/>
    </row>
    <row r="2" spans="1:21" s="19" customFormat="1" ht="73.5" customHeight="1">
      <c r="A2" s="135"/>
      <c r="B2" s="135"/>
      <c r="C2" s="137"/>
      <c r="D2" s="32" t="s">
        <v>17</v>
      </c>
      <c r="E2" s="33" t="s">
        <v>23</v>
      </c>
      <c r="F2" s="32" t="s">
        <v>13</v>
      </c>
      <c r="G2" s="32" t="s">
        <v>17</v>
      </c>
      <c r="H2" s="33" t="s">
        <v>23</v>
      </c>
      <c r="I2" s="32" t="s">
        <v>13</v>
      </c>
      <c r="J2" s="33" t="s">
        <v>23</v>
      </c>
      <c r="K2" s="32" t="s">
        <v>13</v>
      </c>
      <c r="L2" s="32" t="s">
        <v>17</v>
      </c>
      <c r="M2" s="33" t="s">
        <v>23</v>
      </c>
      <c r="N2" s="32" t="s">
        <v>13</v>
      </c>
      <c r="O2" s="33" t="s">
        <v>23</v>
      </c>
      <c r="P2" s="32" t="s">
        <v>13</v>
      </c>
      <c r="Q2" s="89" t="s">
        <v>17</v>
      </c>
      <c r="R2" s="18" t="s">
        <v>18</v>
      </c>
      <c r="S2" s="17" t="s">
        <v>13</v>
      </c>
      <c r="T2" s="18" t="s">
        <v>18</v>
      </c>
      <c r="U2" s="17" t="s">
        <v>13</v>
      </c>
    </row>
    <row r="3" spans="1:21" ht="25.5" customHeight="1">
      <c r="A3" s="10">
        <v>1</v>
      </c>
      <c r="B3" s="35" t="s">
        <v>43</v>
      </c>
      <c r="C3" s="98" t="s">
        <v>42</v>
      </c>
      <c r="D3" s="11">
        <v>0</v>
      </c>
      <c r="E3" s="14">
        <f>IF(D3&lt;&gt;"",IF(ISNUMBER(D3),MAX(1000/TJE1*(TJE1-D3+MIN(D:D)),0),0),"")</f>
        <v>1000</v>
      </c>
      <c r="F3" s="15">
        <f>IF(E3&lt;&gt;"",RANK(E3,E:E),"")</f>
        <v>1</v>
      </c>
      <c r="G3" s="11">
        <v>90</v>
      </c>
      <c r="H3" s="14">
        <f>IF(G3&lt;&gt;"",IF(ISNUMBER(G3),MAX(1000/TJE2*(TJE2-G3+MIN(G:G)),0),0),"")</f>
        <v>990.1960784313726</v>
      </c>
      <c r="I3" s="15">
        <f>IF(H3&lt;&gt;"",RANK(H3,H:H),"")</f>
        <v>3</v>
      </c>
      <c r="J3" s="14">
        <f>IF(H3&lt;&gt;"",E3+H3,"")</f>
        <v>1990.1960784313726</v>
      </c>
      <c r="K3" s="15">
        <f>IF(J3&lt;&gt;"",RANK(J3,J:J),"")</f>
        <v>1</v>
      </c>
      <c r="L3" s="24">
        <v>25</v>
      </c>
      <c r="M3" s="14">
        <f>IF(L3&lt;&gt;"",IF(ISNUMBER(L3),MAX(1000/TJE3*(TJE3-L3+MIN(L:L)),0),0),"")</f>
        <v>1000</v>
      </c>
      <c r="N3" s="15">
        <f>IF(M3&lt;&gt;"",RANK(M3,M:M),"")</f>
        <v>1</v>
      </c>
      <c r="O3" s="14">
        <f>IF(M3&lt;&gt;"",J3+M3,"")</f>
        <v>2990.1960784313724</v>
      </c>
      <c r="P3" s="15">
        <f>IF(O3&lt;&gt;"",RANK(O3,O:O),"")</f>
        <v>1</v>
      </c>
      <c r="Q3" s="11"/>
      <c r="R3" s="12">
        <f>IF(Q3&lt;&gt;"",IF(ISNUMBER(Q3),MAX(1000/TJE4*(TJE4-Q3+MIN(Q:Q)),0),0),"")</f>
      </c>
      <c r="S3" s="10">
        <f>IF(R3&lt;&gt;"",RANK(R3,R:R),"")</f>
      </c>
      <c r="T3" s="12">
        <f>IF(R3&lt;&gt;"",O3+R3,"")</f>
      </c>
      <c r="U3" s="10">
        <f>IF(T3&lt;&gt;"",RANK(T3,T:T),"")</f>
      </c>
    </row>
    <row r="4" spans="1:21" ht="25.5" customHeight="1">
      <c r="A4" s="10">
        <v>2</v>
      </c>
      <c r="B4" s="35" t="s">
        <v>44</v>
      </c>
      <c r="C4" s="97" t="s">
        <v>26</v>
      </c>
      <c r="D4" s="11">
        <v>635</v>
      </c>
      <c r="E4" s="14">
        <f>IF(D4&lt;&gt;"",IF(ISNUMBER(D4),MAX(1000/TJE1*(TJE1-D4+MIN(D:D)),0),0),"")</f>
        <v>294.44444444444446</v>
      </c>
      <c r="F4" s="15">
        <f>IF(E4&lt;&gt;"",RANK(E4,E:E),"")</f>
        <v>2</v>
      </c>
      <c r="G4" s="11">
        <v>75</v>
      </c>
      <c r="H4" s="14">
        <f>IF(G4&lt;&gt;"",IF(ISNUMBER(G4),MAX(1000/TJE2*(TJE2-G4+MIN(G:G)),0),0),"")</f>
        <v>1000</v>
      </c>
      <c r="I4" s="15">
        <f>IF(H4&lt;&gt;"",RANK(H4,H:H),"")</f>
        <v>1</v>
      </c>
      <c r="J4" s="14">
        <f>IF(H4&lt;&gt;"",E4+H4,"")</f>
        <v>1294.4444444444443</v>
      </c>
      <c r="K4" s="15">
        <f>IF(J4&lt;&gt;"",RANK(J4,J:J),"")</f>
        <v>2</v>
      </c>
      <c r="L4" s="11">
        <v>45</v>
      </c>
      <c r="M4" s="14">
        <f>IF(L4&lt;&gt;"",IF(ISNUMBER(L4),MAX(1000/TJE3*(TJE3-L4+MIN(L:L)),0),0),"")</f>
        <v>977.7777777777778</v>
      </c>
      <c r="N4" s="15">
        <f>IF(M4&lt;&gt;"",RANK(M4,M:M),"")</f>
        <v>3</v>
      </c>
      <c r="O4" s="14">
        <f>IF(M4&lt;&gt;"",J4+M4,"")</f>
        <v>2272.222222222222</v>
      </c>
      <c r="P4" s="15">
        <f>IF(O4&lt;&gt;"",RANK(O4,O:O),"")</f>
        <v>2</v>
      </c>
      <c r="Q4" s="11"/>
      <c r="R4" s="12">
        <f>IF(Q4&lt;&gt;"",IF(ISNUMBER(Q4),MAX(1000/TJE4*(TJE4-Q4+MIN(Q:Q)),0),0),"")</f>
      </c>
      <c r="S4" s="10">
        <f>IF(R4&lt;&gt;"",RANK(R4,R:R),"")</f>
      </c>
      <c r="T4" s="12">
        <f>IF(R4&lt;&gt;"",O4+R4,"")</f>
      </c>
      <c r="U4" s="10">
        <f>IF(T4&lt;&gt;"",RANK(T4,T:T),"")</f>
      </c>
    </row>
    <row r="5" spans="1:16" ht="25.5" customHeight="1">
      <c r="A5" s="10">
        <v>3</v>
      </c>
      <c r="B5" s="35" t="s">
        <v>41</v>
      </c>
      <c r="C5" s="97" t="s">
        <v>42</v>
      </c>
      <c r="D5" s="11">
        <v>689</v>
      </c>
      <c r="E5" s="14">
        <f>IF(D5&lt;&gt;"",IF(ISNUMBER(D5),MAX(1000/TJE1*(TJE1-D5+MIN(D:D)),0),0),"")</f>
        <v>234.44444444444446</v>
      </c>
      <c r="F5" s="15">
        <f>IF(E5&lt;&gt;"",RANK(E5,E:E),"")</f>
        <v>3</v>
      </c>
      <c r="G5" s="11">
        <v>75</v>
      </c>
      <c r="H5" s="14">
        <f>IF(G5&lt;&gt;"",IF(ISNUMBER(G5),MAX(1000/TJE2*(TJE2-G5+MIN(G:G)),0),0),"")</f>
        <v>1000</v>
      </c>
      <c r="I5" s="15">
        <f>IF(H5&lt;&gt;"",RANK(H5,H:H),"")</f>
        <v>1</v>
      </c>
      <c r="J5" s="14">
        <f>IF(H5&lt;&gt;"",E5+H5,"")</f>
        <v>1234.4444444444443</v>
      </c>
      <c r="K5" s="15">
        <f>IF(J5&lt;&gt;"",RANK(J5,J:J),"")</f>
        <v>3</v>
      </c>
      <c r="L5" s="11">
        <v>25</v>
      </c>
      <c r="M5" s="14">
        <f>IF(L5&lt;&gt;"",IF(ISNUMBER(L5),MAX(1000/TJE3*(TJE3-L5+MIN(L:L)),0),0),"")</f>
        <v>1000</v>
      </c>
      <c r="N5" s="15">
        <f>IF(M5&lt;&gt;"",RANK(M5,M:M),"")</f>
        <v>1</v>
      </c>
      <c r="O5" s="14">
        <f>IF(M5&lt;&gt;"",J5+M5,"")</f>
        <v>2234.4444444444443</v>
      </c>
      <c r="P5" s="15">
        <f>IF(O5&lt;&gt;"",RANK(O5,O:O),"")</f>
        <v>3</v>
      </c>
    </row>
    <row r="6" spans="5:16" ht="25.5" customHeight="1">
      <c r="E6" s="42"/>
      <c r="F6" s="43"/>
      <c r="H6" s="42"/>
      <c r="I6" s="43"/>
      <c r="J6" s="42"/>
      <c r="K6" s="43"/>
      <c r="M6" s="42"/>
      <c r="N6" s="43"/>
      <c r="O6" s="42"/>
      <c r="P6" s="43"/>
    </row>
    <row r="7" spans="5:16" ht="25.5" customHeight="1">
      <c r="E7" s="42"/>
      <c r="F7" s="43"/>
      <c r="H7" s="42"/>
      <c r="I7" s="43"/>
      <c r="J7" s="42"/>
      <c r="K7" s="43"/>
      <c r="M7" s="42"/>
      <c r="N7" s="43"/>
      <c r="O7" s="42"/>
      <c r="P7" s="43"/>
    </row>
    <row r="8" spans="2:16" ht="25.5" customHeight="1">
      <c r="B8" s="81"/>
      <c r="C8" s="55"/>
      <c r="E8" s="42"/>
      <c r="F8" s="43"/>
      <c r="H8" s="42"/>
      <c r="I8" s="43"/>
      <c r="J8" s="42"/>
      <c r="K8" s="43"/>
      <c r="M8" s="42"/>
      <c r="N8" s="43"/>
      <c r="O8" s="42"/>
      <c r="P8" s="43"/>
    </row>
    <row r="9" spans="3:16" ht="25.5" customHeight="1">
      <c r="C9" s="52"/>
      <c r="E9" s="42"/>
      <c r="F9" s="43"/>
      <c r="H9" s="42"/>
      <c r="I9" s="43"/>
      <c r="J9" s="42"/>
      <c r="K9" s="43"/>
      <c r="M9" s="42"/>
      <c r="N9" s="43"/>
      <c r="O9" s="42"/>
      <c r="P9" s="43"/>
    </row>
    <row r="10" spans="2:16" ht="25.5" customHeight="1">
      <c r="B10" s="56"/>
      <c r="C10" s="52"/>
      <c r="E10" s="42"/>
      <c r="F10" s="43"/>
      <c r="H10" s="42"/>
      <c r="I10" s="43"/>
      <c r="J10" s="42"/>
      <c r="K10" s="43"/>
      <c r="M10" s="42"/>
      <c r="N10" s="43"/>
      <c r="O10" s="42"/>
      <c r="P10" s="43"/>
    </row>
    <row r="11" spans="2:16" ht="25.5" customHeight="1">
      <c r="B11" s="56"/>
      <c r="C11" s="52"/>
      <c r="E11" s="42"/>
      <c r="F11" s="43"/>
      <c r="H11" s="42"/>
      <c r="I11" s="43"/>
      <c r="J11" s="42"/>
      <c r="K11" s="43"/>
      <c r="M11" s="42"/>
      <c r="N11" s="43"/>
      <c r="O11" s="42"/>
      <c r="P11" s="43"/>
    </row>
    <row r="12" spans="2:16" ht="25.5" customHeight="1">
      <c r="B12" s="56"/>
      <c r="C12" s="52"/>
      <c r="E12" s="42"/>
      <c r="F12" s="43"/>
      <c r="H12" s="42"/>
      <c r="I12" s="43"/>
      <c r="J12" s="42"/>
      <c r="K12" s="43"/>
      <c r="M12" s="42"/>
      <c r="N12" s="43"/>
      <c r="O12" s="42"/>
      <c r="P12" s="43"/>
    </row>
    <row r="13" spans="2:16" ht="25.5" customHeight="1">
      <c r="B13" s="56"/>
      <c r="C13" s="52"/>
      <c r="E13" s="42"/>
      <c r="F13" s="43"/>
      <c r="H13" s="42"/>
      <c r="I13" s="43"/>
      <c r="J13" s="42"/>
      <c r="K13" s="43"/>
      <c r="M13" s="42"/>
      <c r="N13" s="43"/>
      <c r="O13" s="42"/>
      <c r="P13" s="43"/>
    </row>
    <row r="14" spans="2:16" ht="25.5" customHeight="1">
      <c r="B14" s="56"/>
      <c r="C14" s="52"/>
      <c r="E14" s="42"/>
      <c r="F14" s="43"/>
      <c r="H14" s="42"/>
      <c r="I14" s="43"/>
      <c r="J14" s="42"/>
      <c r="K14" s="43"/>
      <c r="M14" s="42"/>
      <c r="N14" s="43"/>
      <c r="O14" s="42"/>
      <c r="P14" s="43"/>
    </row>
    <row r="15" spans="2:16" ht="25.5" customHeight="1">
      <c r="B15" s="56"/>
      <c r="C15" s="52"/>
      <c r="E15" s="42"/>
      <c r="F15" s="43"/>
      <c r="H15" s="42"/>
      <c r="I15" s="43"/>
      <c r="J15" s="42"/>
      <c r="K15" s="43"/>
      <c r="M15" s="42"/>
      <c r="N15" s="43"/>
      <c r="O15" s="42"/>
      <c r="P15" s="43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25.375" style="22" customWidth="1"/>
    <col min="4" max="4" width="5.875" style="0" customWidth="1"/>
    <col min="5" max="5" width="11.1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5.875" style="0" customWidth="1"/>
    <col min="13" max="13" width="11.125" style="0" customWidth="1"/>
    <col min="14" max="14" width="3.625" style="0" customWidth="1"/>
    <col min="16" max="16" width="3.75390625" style="0" customWidth="1"/>
  </cols>
  <sheetData>
    <row r="1" spans="1:16" ht="12.75" customHeight="1">
      <c r="A1" s="138" t="s">
        <v>0</v>
      </c>
      <c r="B1" s="140" t="s">
        <v>19</v>
      </c>
      <c r="C1" s="140" t="s">
        <v>2</v>
      </c>
      <c r="D1" s="9" t="s">
        <v>9</v>
      </c>
      <c r="E1" s="9"/>
      <c r="F1" s="9"/>
      <c r="G1" s="9" t="s">
        <v>10</v>
      </c>
      <c r="H1" s="9"/>
      <c r="I1" s="9"/>
      <c r="J1" s="9" t="s">
        <v>14</v>
      </c>
      <c r="K1" s="62"/>
      <c r="L1" s="141" t="s">
        <v>24</v>
      </c>
      <c r="M1" s="141"/>
      <c r="N1" s="141"/>
      <c r="O1" s="87" t="s">
        <v>15</v>
      </c>
      <c r="P1" s="88"/>
    </row>
    <row r="2" spans="1:16" s="23" customFormat="1" ht="51.75">
      <c r="A2" s="139"/>
      <c r="B2" s="139"/>
      <c r="C2" s="139"/>
      <c r="D2" s="32" t="s">
        <v>17</v>
      </c>
      <c r="E2" s="33" t="s">
        <v>18</v>
      </c>
      <c r="F2" s="32" t="s">
        <v>13</v>
      </c>
      <c r="G2" s="32" t="s">
        <v>17</v>
      </c>
      <c r="H2" s="33" t="s">
        <v>18</v>
      </c>
      <c r="I2" s="32" t="s">
        <v>13</v>
      </c>
      <c r="J2" s="33" t="s">
        <v>18</v>
      </c>
      <c r="K2" s="86" t="s">
        <v>13</v>
      </c>
      <c r="L2" s="32" t="s">
        <v>17</v>
      </c>
      <c r="M2" s="33" t="s">
        <v>18</v>
      </c>
      <c r="N2" s="32" t="s">
        <v>13</v>
      </c>
      <c r="O2" s="33" t="s">
        <v>18</v>
      </c>
      <c r="P2" s="32" t="s">
        <v>13</v>
      </c>
    </row>
    <row r="3" spans="1:16" ht="25.5" customHeight="1">
      <c r="A3" s="15">
        <f>K3</f>
        <v>1</v>
      </c>
      <c r="B3" s="85" t="s">
        <v>55</v>
      </c>
      <c r="C3" s="101" t="s">
        <v>42</v>
      </c>
      <c r="D3" s="70">
        <v>195</v>
      </c>
      <c r="E3" s="69">
        <f>IF(D3&lt;&gt;"",IF(ISNUMBER(D3),MAX(1000/TME1*(TME1-D3+MIN(D:D)),0),0),"")</f>
        <v>1000</v>
      </c>
      <c r="F3" s="15">
        <f>IF(E3&lt;&gt;"",RANK(E3,E:E),"")</f>
        <v>1</v>
      </c>
      <c r="G3" s="70">
        <v>595</v>
      </c>
      <c r="H3" s="69">
        <f>IF(G3&lt;&gt;"",IF(ISNUMBER(G3),MAX(1000/TME2*(TME2-G3+MIN(G:G)),0),0),"")</f>
        <v>1000</v>
      </c>
      <c r="I3" s="15">
        <f>IF(H3&lt;&gt;"",RANK(H3,H:H),"")</f>
        <v>1</v>
      </c>
      <c r="J3" s="69">
        <f>IF(H3&lt;&gt;"",E3+H3,"")</f>
        <v>2000</v>
      </c>
      <c r="K3" s="15">
        <f>IF(J3&lt;&gt;"",RANK(J3,J:J),"")</f>
        <v>1</v>
      </c>
      <c r="L3" s="24">
        <v>360</v>
      </c>
      <c r="M3" s="69">
        <f>IF(L3&lt;&gt;"",IF(ISNUMBER(L3),MAX(1000/TME3*(TME3-L3+MIN(L:L)),0),0),"")</f>
        <v>1000</v>
      </c>
      <c r="N3" s="15">
        <f>IF(M3&lt;&gt;"",RANK(M3,M:M),"")</f>
        <v>1</v>
      </c>
      <c r="O3" s="14">
        <f>IF(M3&lt;&gt;"",J3+M3,"")</f>
        <v>3000</v>
      </c>
      <c r="P3" s="15">
        <f>IF(O3&lt;&gt;"",RANK(O3,O:O),"")</f>
        <v>1</v>
      </c>
    </row>
    <row r="4" spans="1:16" ht="25.5" customHeight="1">
      <c r="A4" s="15">
        <v>2</v>
      </c>
      <c r="B4" s="125" t="s">
        <v>56</v>
      </c>
      <c r="C4" s="70" t="s">
        <v>27</v>
      </c>
      <c r="D4" s="70">
        <v>195</v>
      </c>
      <c r="E4" s="69">
        <f>IF(D4&lt;&gt;"",IF(ISNUMBER(D4),MAX(1000/TME1*(TME1-D4+MIN(D:D)),0),0),"")</f>
        <v>1000</v>
      </c>
      <c r="F4" s="15">
        <f>IF(E4&lt;&gt;"",RANK(E4,E:E),"")</f>
        <v>1</v>
      </c>
      <c r="G4" s="70">
        <v>595</v>
      </c>
      <c r="H4" s="69">
        <f>IF(G4&lt;&gt;"",IF(ISNUMBER(G4),MAX(1000/TME2*(TME2-G4+MIN(G:G)),0),0),"")</f>
        <v>1000</v>
      </c>
      <c r="I4" s="15">
        <f>IF(H4&lt;&gt;"",RANK(H4,H:H),"")</f>
        <v>1</v>
      </c>
      <c r="J4" s="69">
        <f>IF(H4&lt;&gt;"",E4+H4,"")</f>
        <v>2000</v>
      </c>
      <c r="K4" s="15">
        <f>IF(J4&lt;&gt;"",RANK(J4,J:J),"")</f>
        <v>1</v>
      </c>
      <c r="L4" s="24" t="s">
        <v>29</v>
      </c>
      <c r="M4" s="69">
        <f>IF(L4&lt;&gt;"",IF(ISNUMBER(L4),MAX(1000/TME3*(TME3-L4+MIN(L:L)),0),0),"")</f>
        <v>0</v>
      </c>
      <c r="N4" s="15">
        <f>IF(M4&lt;&gt;"",RANK(M4,M:M),"")</f>
        <v>2</v>
      </c>
      <c r="O4" s="14">
        <f>IF(M4&lt;&gt;"",J4+M4,"")</f>
        <v>2000</v>
      </c>
      <c r="P4" s="15">
        <f>IF(O4&lt;&gt;"",RANK(O4,O:O),"")</f>
        <v>2</v>
      </c>
    </row>
    <row r="5" spans="1:17" ht="25.5" customHeight="1">
      <c r="A5" s="15">
        <v>3</v>
      </c>
      <c r="B5" s="85" t="s">
        <v>50</v>
      </c>
      <c r="C5" s="70" t="s">
        <v>27</v>
      </c>
      <c r="D5" s="70">
        <v>1040</v>
      </c>
      <c r="E5" s="69">
        <f>IF(D5&lt;&gt;"",IF(ISNUMBER(D5),MAX(1000/TME1*(TME1-D5+MIN(D:D)),0),0),"")</f>
        <v>329.36507936507934</v>
      </c>
      <c r="F5" s="15">
        <f>IF(E5&lt;&gt;"",RANK(E5,E:E),"")</f>
        <v>3</v>
      </c>
      <c r="G5" s="70">
        <v>880</v>
      </c>
      <c r="H5" s="69">
        <f>IF(G5&lt;&gt;"",IF(ISNUMBER(G5),MAX(1000/TME2*(TME2-G5+MIN(G:G)),0),0),"")</f>
        <v>683.3333333333334</v>
      </c>
      <c r="I5" s="15">
        <f>IF(H5&lt;&gt;"",RANK(H5,H:H),"")</f>
        <v>3</v>
      </c>
      <c r="J5" s="69">
        <f>IF(H5&lt;&gt;"",E5+H5,"")</f>
        <v>1012.6984126984128</v>
      </c>
      <c r="K5" s="15">
        <f>IF(J5&lt;&gt;"",RANK(J5,J:J),"")</f>
        <v>3</v>
      </c>
      <c r="L5" s="24" t="s">
        <v>29</v>
      </c>
      <c r="M5" s="69">
        <f>IF(L5&lt;&gt;"",IF(ISNUMBER(L5),MAX(1000/TME3*(TME3-L5+MIN(L:L)),0),0),"")</f>
        <v>0</v>
      </c>
      <c r="N5" s="15">
        <f>IF(M5&lt;&gt;"",RANK(M5,M:M),"")</f>
        <v>2</v>
      </c>
      <c r="O5" s="14">
        <f>IF(M5&lt;&gt;"",J5+M5,"")</f>
        <v>1012.6984126984128</v>
      </c>
      <c r="P5" s="15">
        <f>IF(O5&lt;&gt;"",RANK(O5,O:O),"")</f>
        <v>3</v>
      </c>
      <c r="Q5" s="46"/>
    </row>
    <row r="6" spans="1:17" ht="25.5" customHeight="1">
      <c r="A6" s="43"/>
      <c r="B6" s="102"/>
      <c r="C6" s="78"/>
      <c r="D6" s="78"/>
      <c r="E6" s="77"/>
      <c r="F6" s="43"/>
      <c r="G6" s="78"/>
      <c r="H6" s="77"/>
      <c r="I6" s="43"/>
      <c r="J6" s="77"/>
      <c r="K6" s="43"/>
      <c r="L6" s="74"/>
      <c r="M6" s="77"/>
      <c r="N6" s="43"/>
      <c r="O6" s="42"/>
      <c r="P6" s="43"/>
      <c r="Q6" s="46"/>
    </row>
    <row r="7" spans="1:17" ht="25.5" customHeight="1">
      <c r="A7" s="50"/>
      <c r="B7" s="56"/>
      <c r="C7" s="78"/>
      <c r="D7" s="78"/>
      <c r="E7" s="77"/>
      <c r="F7" s="43"/>
      <c r="G7" s="78"/>
      <c r="H7" s="77"/>
      <c r="I7" s="43"/>
      <c r="J7" s="77"/>
      <c r="K7" s="43"/>
      <c r="L7" s="74"/>
      <c r="M7" s="77"/>
      <c r="N7" s="43"/>
      <c r="O7" s="42"/>
      <c r="P7" s="43"/>
      <c r="Q7" s="46"/>
    </row>
    <row r="8" spans="1:17" ht="25.5" customHeight="1">
      <c r="A8" s="43"/>
      <c r="B8" s="102"/>
      <c r="C8" s="78"/>
      <c r="D8" s="78"/>
      <c r="E8" s="77"/>
      <c r="F8" s="43"/>
      <c r="G8" s="78"/>
      <c r="H8" s="77"/>
      <c r="I8" s="43"/>
      <c r="J8" s="77"/>
      <c r="K8" s="43"/>
      <c r="L8" s="74"/>
      <c r="M8" s="77"/>
      <c r="N8" s="43"/>
      <c r="O8" s="42"/>
      <c r="P8" s="43"/>
      <c r="Q8" s="46"/>
    </row>
    <row r="9" spans="1:17" ht="25.5" customHeight="1">
      <c r="A9" s="43"/>
      <c r="B9" s="103"/>
      <c r="C9" s="78"/>
      <c r="D9" s="78"/>
      <c r="E9" s="77"/>
      <c r="F9" s="43"/>
      <c r="G9" s="78"/>
      <c r="H9" s="77"/>
      <c r="I9" s="43"/>
      <c r="J9" s="77"/>
      <c r="K9" s="43"/>
      <c r="L9" s="74"/>
      <c r="M9" s="77"/>
      <c r="N9" s="43"/>
      <c r="O9" s="42"/>
      <c r="P9" s="43"/>
      <c r="Q9" s="46"/>
    </row>
    <row r="10" spans="1:17" ht="25.5" customHeight="1">
      <c r="A10" s="50"/>
      <c r="B10" s="51"/>
      <c r="C10" s="82"/>
      <c r="D10" s="4"/>
      <c r="E10" s="67"/>
      <c r="F10" s="3"/>
      <c r="G10" s="4"/>
      <c r="H10" s="67"/>
      <c r="I10" s="3"/>
      <c r="J10" s="67"/>
      <c r="K10" s="3"/>
      <c r="L10" s="83"/>
      <c r="M10" s="67"/>
      <c r="N10" s="3"/>
      <c r="O10" s="5"/>
      <c r="P10" s="3"/>
      <c r="Q10" s="46"/>
    </row>
    <row r="11" spans="1:17" ht="25.5" customHeight="1">
      <c r="A11" s="50"/>
      <c r="B11" s="60"/>
      <c r="C11" s="80"/>
      <c r="D11" s="84"/>
      <c r="E11" s="67"/>
      <c r="F11" s="3"/>
      <c r="G11" s="68"/>
      <c r="H11" s="67"/>
      <c r="I11" s="3"/>
      <c r="J11" s="67"/>
      <c r="K11" s="3"/>
      <c r="L11" s="4"/>
      <c r="M11" s="67"/>
      <c r="N11" s="3"/>
      <c r="O11" s="5"/>
      <c r="P11" s="3"/>
      <c r="Q11" s="46"/>
    </row>
    <row r="12" spans="1:16" ht="25.5" customHeight="1">
      <c r="A12" s="50"/>
      <c r="B12" s="60"/>
      <c r="C12" s="66"/>
      <c r="D12" s="84"/>
      <c r="E12" s="67"/>
      <c r="F12" s="3"/>
      <c r="G12" s="68"/>
      <c r="H12" s="67"/>
      <c r="I12" s="3"/>
      <c r="J12" s="67"/>
      <c r="K12" s="3"/>
      <c r="L12" s="4"/>
      <c r="M12" s="67"/>
      <c r="N12" s="3"/>
      <c r="O12" s="5"/>
      <c r="P12" s="3"/>
    </row>
    <row r="13" spans="1:16" ht="25.5" customHeight="1">
      <c r="A13" s="50"/>
      <c r="B13" s="56"/>
      <c r="C13" s="80"/>
      <c r="D13" s="4"/>
      <c r="E13" s="67"/>
      <c r="F13" s="3"/>
      <c r="G13" s="4"/>
      <c r="H13" s="67"/>
      <c r="I13" s="3"/>
      <c r="J13" s="67"/>
      <c r="K13" s="3"/>
      <c r="L13" s="3"/>
      <c r="M13" s="67"/>
      <c r="N13" s="3"/>
      <c r="O13" s="5"/>
      <c r="P13" s="3"/>
    </row>
    <row r="14" spans="1:16" ht="25.5" customHeight="1">
      <c r="A14" s="50"/>
      <c r="B14" s="56"/>
      <c r="C14" s="80"/>
      <c r="D14" s="4"/>
      <c r="E14" s="67"/>
      <c r="F14" s="3"/>
      <c r="G14" s="4"/>
      <c r="H14" s="67"/>
      <c r="I14" s="3"/>
      <c r="J14" s="67"/>
      <c r="K14" s="3"/>
      <c r="L14" s="4"/>
      <c r="M14" s="67"/>
      <c r="N14" s="3"/>
      <c r="O14" s="5"/>
      <c r="P14" s="3"/>
    </row>
    <row r="15" spans="1:16" ht="25.5" customHeight="1">
      <c r="A15" s="50"/>
      <c r="B15" s="60"/>
      <c r="C15" s="80"/>
      <c r="D15" s="68"/>
      <c r="E15" s="67"/>
      <c r="F15" s="3"/>
      <c r="G15" s="68"/>
      <c r="H15" s="67"/>
      <c r="I15" s="3"/>
      <c r="J15" s="67"/>
      <c r="K15" s="3"/>
      <c r="L15" s="83"/>
      <c r="M15" s="67"/>
      <c r="N15" s="3"/>
      <c r="O15" s="5"/>
      <c r="P15" s="3"/>
    </row>
    <row r="16" spans="1:16" ht="25.5" customHeight="1">
      <c r="A16" s="50"/>
      <c r="B16" s="60"/>
      <c r="C16" s="80"/>
      <c r="D16" s="84"/>
      <c r="E16" s="67"/>
      <c r="F16" s="3"/>
      <c r="G16" s="68"/>
      <c r="H16" s="67"/>
      <c r="I16" s="3"/>
      <c r="J16" s="67"/>
      <c r="K16" s="3"/>
      <c r="L16" s="4"/>
      <c r="M16" s="67"/>
      <c r="N16" s="3"/>
      <c r="O16" s="5"/>
      <c r="P16" s="3"/>
    </row>
    <row r="17" spans="1:16" ht="25.5" customHeight="1">
      <c r="A17" s="50"/>
      <c r="B17" s="60"/>
      <c r="C17" s="66"/>
      <c r="D17" s="84"/>
      <c r="E17" s="67"/>
      <c r="F17" s="3"/>
      <c r="G17" s="68"/>
      <c r="H17" s="67"/>
      <c r="I17" s="3"/>
      <c r="J17" s="67"/>
      <c r="K17" s="3"/>
      <c r="L17" s="3"/>
      <c r="M17" s="67"/>
      <c r="N17" s="3"/>
      <c r="O17" s="5"/>
      <c r="P17" s="3"/>
    </row>
    <row r="18" spans="1:16" ht="25.5" customHeight="1">
      <c r="A18" s="50"/>
      <c r="B18" s="56"/>
      <c r="C18" s="80"/>
      <c r="D18" s="4"/>
      <c r="E18" s="67"/>
      <c r="F18" s="3"/>
      <c r="G18" s="4"/>
      <c r="H18" s="67"/>
      <c r="I18" s="3"/>
      <c r="J18" s="67"/>
      <c r="K18" s="3"/>
      <c r="L18" s="4"/>
      <c r="M18" s="67"/>
      <c r="N18" s="3"/>
      <c r="O18" s="5"/>
      <c r="P18" s="3"/>
    </row>
    <row r="19" spans="1:16" ht="25.5" customHeight="1">
      <c r="A19" s="50"/>
      <c r="B19" s="60"/>
      <c r="C19" s="66"/>
      <c r="D19" s="68"/>
      <c r="E19" s="67"/>
      <c r="F19" s="3"/>
      <c r="G19" s="68"/>
      <c r="H19" s="67"/>
      <c r="I19" s="3"/>
      <c r="J19" s="67"/>
      <c r="K19" s="3"/>
      <c r="L19" s="4"/>
      <c r="M19" s="67"/>
      <c r="N19" s="3"/>
      <c r="O19" s="5"/>
      <c r="P19" s="3"/>
    </row>
    <row r="20" spans="1:16" ht="25.5" customHeight="1">
      <c r="A20" s="50"/>
      <c r="B20" s="56"/>
      <c r="C20" s="80"/>
      <c r="D20" s="4"/>
      <c r="E20" s="67"/>
      <c r="F20" s="3"/>
      <c r="G20" s="4"/>
      <c r="H20" s="67"/>
      <c r="I20" s="3"/>
      <c r="J20" s="67"/>
      <c r="K20" s="3"/>
      <c r="L20" s="4"/>
      <c r="M20" s="67"/>
      <c r="N20" s="3"/>
      <c r="O20" s="5"/>
      <c r="P20" s="3"/>
    </row>
    <row r="21" spans="1:16" ht="25.5" customHeight="1">
      <c r="A21" s="50"/>
      <c r="B21" s="56"/>
      <c r="C21" s="66"/>
      <c r="D21" s="4"/>
      <c r="E21" s="67"/>
      <c r="F21" s="3"/>
      <c r="G21" s="4"/>
      <c r="H21" s="67"/>
      <c r="I21" s="3"/>
      <c r="J21" s="67"/>
      <c r="K21" s="3"/>
      <c r="L21" s="64"/>
      <c r="M21" s="64"/>
      <c r="N21" s="64"/>
      <c r="O21" s="64"/>
      <c r="P21" s="64"/>
    </row>
    <row r="22" spans="1:16" s="47" customFormat="1" ht="25.5" customHeight="1">
      <c r="A22" s="50"/>
      <c r="B22" s="60"/>
      <c r="C22" s="66"/>
      <c r="D22" s="68"/>
      <c r="E22" s="67"/>
      <c r="F22" s="3"/>
      <c r="G22" s="68"/>
      <c r="H22" s="67"/>
      <c r="I22" s="3"/>
      <c r="J22" s="67"/>
      <c r="K22" s="3"/>
      <c r="L22" s="65"/>
      <c r="M22" s="65"/>
      <c r="N22" s="65"/>
      <c r="O22" s="65"/>
      <c r="P22" s="65"/>
    </row>
    <row r="23" spans="1:11" ht="25.5" customHeight="1">
      <c r="A23" s="50"/>
      <c r="B23" s="56"/>
      <c r="C23" s="59"/>
      <c r="D23" s="57"/>
      <c r="E23" s="49"/>
      <c r="F23" s="50"/>
      <c r="G23" s="54"/>
      <c r="H23" s="49"/>
      <c r="I23" s="50"/>
      <c r="J23" s="49"/>
      <c r="K23" s="50"/>
    </row>
    <row r="24" spans="1:11" ht="25.5" customHeight="1">
      <c r="A24" s="50"/>
      <c r="B24" s="56"/>
      <c r="C24" s="59"/>
      <c r="D24" s="57"/>
      <c r="E24" s="49"/>
      <c r="F24" s="50"/>
      <c r="G24" s="57"/>
      <c r="H24" s="49"/>
      <c r="I24" s="50"/>
      <c r="J24" s="49"/>
      <c r="K24" s="50"/>
    </row>
    <row r="25" spans="1:11" ht="25.5" customHeight="1">
      <c r="A25" s="50"/>
      <c r="B25" s="60"/>
      <c r="C25" s="61"/>
      <c r="D25" s="55"/>
      <c r="E25" s="49"/>
      <c r="F25" s="50"/>
      <c r="G25" s="54"/>
      <c r="H25" s="49"/>
      <c r="I25" s="50"/>
      <c r="J25" s="49"/>
      <c r="K25" s="50"/>
    </row>
    <row r="26" spans="1:12" ht="25.5" customHeight="1">
      <c r="A26" s="50"/>
      <c r="B26" s="51"/>
      <c r="C26" s="52"/>
      <c r="D26" s="53"/>
      <c r="E26" s="49"/>
      <c r="F26" s="50"/>
      <c r="G26" s="54"/>
      <c r="H26" s="49"/>
      <c r="I26" s="50"/>
      <c r="J26" s="49"/>
      <c r="K26" s="50"/>
      <c r="L26" s="46"/>
    </row>
    <row r="27" spans="1:12" ht="25.5" customHeight="1">
      <c r="A27" s="50">
        <f aca="true" t="shared" si="0" ref="A27:A33">K27</f>
      </c>
      <c r="B27" s="51"/>
      <c r="C27" s="52"/>
      <c r="D27" s="55"/>
      <c r="E27" s="49">
        <f aca="true" t="shared" si="1" ref="E27:E33">IF(D27&lt;&gt;"",IF(ISNUMBER(D27),MAX(1000/TME1*(TME1-D27+MIN(D$1:D$65536)),0),0),"")</f>
      </c>
      <c r="F27" s="50">
        <f aca="true" t="shared" si="2" ref="F27:F33">IF(E27&lt;&gt;"",RANK(E27,E$1:E$65536),"")</f>
      </c>
      <c r="G27" s="54"/>
      <c r="H27" s="49">
        <f aca="true" t="shared" si="3" ref="H27:H33">IF(G27&lt;&gt;"",IF(ISNUMBER(G27),MAX(1000/TME2*(TME2-G27+MIN(G$1:G$65536)),0),0),"")</f>
      </c>
      <c r="I27" s="50">
        <f aca="true" t="shared" si="4" ref="I27:I33">IF(H27&lt;&gt;"",RANK(H27,H$1:H$65536),"")</f>
      </c>
      <c r="J27" s="49"/>
      <c r="K27" s="50">
        <f aca="true" t="shared" si="5" ref="K27:K33">IF(J27&lt;&gt;"",RANK(J27,J$1:J$65536),"")</f>
      </c>
      <c r="L27" s="46"/>
    </row>
    <row r="28" spans="1:12" ht="25.5" customHeight="1">
      <c r="A28" s="50">
        <f t="shared" si="0"/>
      </c>
      <c r="B28" s="51"/>
      <c r="C28" s="52"/>
      <c r="D28" s="55"/>
      <c r="E28" s="49">
        <f t="shared" si="1"/>
      </c>
      <c r="F28" s="50">
        <f t="shared" si="2"/>
      </c>
      <c r="G28" s="54"/>
      <c r="H28" s="49">
        <f t="shared" si="3"/>
      </c>
      <c r="I28" s="50">
        <f t="shared" si="4"/>
      </c>
      <c r="J28" s="49"/>
      <c r="K28" s="50">
        <f t="shared" si="5"/>
      </c>
      <c r="L28" s="46"/>
    </row>
    <row r="29" spans="1:12" ht="25.5" customHeight="1">
      <c r="A29" s="50">
        <f t="shared" si="0"/>
      </c>
      <c r="B29" s="51"/>
      <c r="C29" s="52"/>
      <c r="D29" s="53"/>
      <c r="E29" s="49">
        <f t="shared" si="1"/>
      </c>
      <c r="F29" s="50">
        <f t="shared" si="2"/>
      </c>
      <c r="G29" s="54"/>
      <c r="H29" s="49">
        <f t="shared" si="3"/>
      </c>
      <c r="I29" s="50">
        <f t="shared" si="4"/>
      </c>
      <c r="J29" s="49"/>
      <c r="K29" s="50">
        <f t="shared" si="5"/>
      </c>
      <c r="L29" s="46"/>
    </row>
    <row r="30" spans="1:12" ht="25.5" customHeight="1">
      <c r="A30" s="50">
        <f t="shared" si="0"/>
      </c>
      <c r="B30" s="56"/>
      <c r="C30" s="52"/>
      <c r="D30" s="57"/>
      <c r="E30" s="49">
        <f t="shared" si="1"/>
      </c>
      <c r="F30" s="50">
        <f t="shared" si="2"/>
      </c>
      <c r="G30" s="57"/>
      <c r="H30" s="49">
        <f t="shared" si="3"/>
      </c>
      <c r="I30" s="50">
        <f t="shared" si="4"/>
      </c>
      <c r="J30" s="49"/>
      <c r="K30" s="50">
        <f t="shared" si="5"/>
      </c>
      <c r="L30" s="46"/>
    </row>
    <row r="31" spans="1:12" ht="25.5" customHeight="1">
      <c r="A31" s="50">
        <f t="shared" si="0"/>
      </c>
      <c r="B31" s="56"/>
      <c r="C31" s="52"/>
      <c r="D31" s="57"/>
      <c r="E31" s="49">
        <f t="shared" si="1"/>
      </c>
      <c r="F31" s="50">
        <f t="shared" si="2"/>
      </c>
      <c r="G31" s="57"/>
      <c r="H31" s="49">
        <f t="shared" si="3"/>
      </c>
      <c r="I31" s="50">
        <f t="shared" si="4"/>
      </c>
      <c r="J31" s="49"/>
      <c r="K31" s="50">
        <f t="shared" si="5"/>
      </c>
      <c r="L31" s="46"/>
    </row>
    <row r="32" spans="1:12" ht="25.5" customHeight="1">
      <c r="A32" s="50">
        <f t="shared" si="0"/>
      </c>
      <c r="B32" s="56"/>
      <c r="C32" s="56"/>
      <c r="D32" s="57"/>
      <c r="E32" s="49">
        <f t="shared" si="1"/>
      </c>
      <c r="F32" s="50">
        <f t="shared" si="2"/>
      </c>
      <c r="G32" s="57"/>
      <c r="H32" s="49">
        <f t="shared" si="3"/>
      </c>
      <c r="I32" s="50">
        <f t="shared" si="4"/>
      </c>
      <c r="J32" s="49"/>
      <c r="K32" s="50">
        <f t="shared" si="5"/>
      </c>
      <c r="L32" s="46"/>
    </row>
    <row r="33" spans="1:12" ht="25.5" customHeight="1">
      <c r="A33" s="50">
        <f t="shared" si="0"/>
      </c>
      <c r="B33" s="56"/>
      <c r="C33" s="52"/>
      <c r="D33" s="57"/>
      <c r="E33" s="49">
        <f t="shared" si="1"/>
      </c>
      <c r="F33" s="50">
        <f t="shared" si="2"/>
      </c>
      <c r="G33" s="57"/>
      <c r="H33" s="49">
        <f t="shared" si="3"/>
      </c>
      <c r="I33" s="50">
        <f t="shared" si="4"/>
      </c>
      <c r="J33" s="49"/>
      <c r="K33" s="50">
        <f t="shared" si="5"/>
      </c>
      <c r="L33" s="46"/>
    </row>
  </sheetData>
  <sheetProtection/>
  <mergeCells count="4">
    <mergeCell ref="A1:A2"/>
    <mergeCell ref="B1:B2"/>
    <mergeCell ref="C1:C2"/>
    <mergeCell ref="L1:N1"/>
  </mergeCells>
  <printOptions horizontalCentered="1"/>
  <pageMargins left="0.4724409448818898" right="0.4724409448818898" top="0.4724409448818898" bottom="0.5118110236220472" header="0.2755905511811024" footer="0.5118110236220472"/>
  <pageSetup horizontalDpi="300" verticalDpi="300" orientation="landscape" paperSize="9" r:id="rId1"/>
  <headerFooter alignWithMargins="0">
    <oddHeader>&amp;CKATEGORIA  TM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49"/>
  <sheetViews>
    <sheetView tabSelected="1" zoomScalePageLayoutView="0" workbookViewId="0" topLeftCell="C1">
      <selection activeCell="B11" sqref="B11"/>
    </sheetView>
  </sheetViews>
  <sheetFormatPr defaultColWidth="9.00390625" defaultRowHeight="12.75"/>
  <cols>
    <col min="1" max="1" width="4.875" style="0" customWidth="1"/>
    <col min="2" max="2" width="25.25390625" style="0" customWidth="1"/>
    <col min="3" max="3" width="22.25390625" style="22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customWidth="1"/>
    <col min="9" max="9" width="3.625" style="0" customWidth="1"/>
    <col min="10" max="10" width="8.625" style="0" bestFit="1" customWidth="1"/>
    <col min="11" max="11" width="3.625" style="0" customWidth="1"/>
    <col min="12" max="40" width="0" style="0" hidden="1" customWidth="1"/>
    <col min="41" max="41" width="36.875" style="0" hidden="1" customWidth="1"/>
    <col min="42" max="42" width="5.75390625" style="0" customWidth="1"/>
    <col min="43" max="43" width="8.625" style="0" customWidth="1"/>
    <col min="44" max="44" width="3.625" style="0" customWidth="1"/>
    <col min="46" max="46" width="3.625" style="0" customWidth="1"/>
  </cols>
  <sheetData>
    <row r="1" spans="1:46" ht="12.75" customHeight="1">
      <c r="A1" s="142" t="s">
        <v>0</v>
      </c>
      <c r="B1" s="144" t="s">
        <v>1</v>
      </c>
      <c r="C1" s="144" t="s">
        <v>2</v>
      </c>
      <c r="D1" s="146" t="s">
        <v>9</v>
      </c>
      <c r="E1" s="147"/>
      <c r="F1" s="148"/>
      <c r="G1" s="105" t="s">
        <v>10</v>
      </c>
      <c r="H1" s="105"/>
      <c r="I1" s="105"/>
      <c r="J1" s="105" t="s">
        <v>14</v>
      </c>
      <c r="K1" s="105"/>
      <c r="AP1" s="145" t="s">
        <v>24</v>
      </c>
      <c r="AQ1" s="145"/>
      <c r="AR1" s="145"/>
      <c r="AS1" s="87" t="s">
        <v>15</v>
      </c>
      <c r="AT1" s="88"/>
    </row>
    <row r="2" spans="1:46" s="23" customFormat="1" ht="72" customHeight="1">
      <c r="A2" s="143"/>
      <c r="B2" s="143"/>
      <c r="C2" s="143"/>
      <c r="D2" s="104" t="s">
        <v>17</v>
      </c>
      <c r="E2" s="106" t="s">
        <v>18</v>
      </c>
      <c r="F2" s="104" t="s">
        <v>13</v>
      </c>
      <c r="G2" s="104" t="s">
        <v>17</v>
      </c>
      <c r="H2" s="106" t="s">
        <v>18</v>
      </c>
      <c r="I2" s="104" t="s">
        <v>13</v>
      </c>
      <c r="J2" s="106" t="s">
        <v>18</v>
      </c>
      <c r="K2" s="104" t="s">
        <v>13</v>
      </c>
      <c r="AP2" s="32" t="s">
        <v>17</v>
      </c>
      <c r="AQ2" s="33" t="s">
        <v>18</v>
      </c>
      <c r="AR2" s="32" t="s">
        <v>13</v>
      </c>
      <c r="AS2" s="33" t="s">
        <v>18</v>
      </c>
      <c r="AT2" s="32" t="s">
        <v>13</v>
      </c>
    </row>
    <row r="3" spans="1:46" ht="24.75" customHeight="1">
      <c r="A3" s="107">
        <v>1</v>
      </c>
      <c r="B3" s="108" t="s">
        <v>46</v>
      </c>
      <c r="C3" s="63" t="s">
        <v>45</v>
      </c>
      <c r="D3" s="11">
        <v>0</v>
      </c>
      <c r="E3" s="109">
        <f>IF(D3&lt;&gt;"",IF(ISNUMBER(D3),MAX(1000/TDE1*(TDE1-D3+MIN(D:D)),0),0),"")</f>
        <v>1000</v>
      </c>
      <c r="F3" s="10">
        <f>IF(E3&lt;&gt;"",RANK(E3,E:E),"")</f>
        <v>1</v>
      </c>
      <c r="G3" s="11">
        <v>0</v>
      </c>
      <c r="H3" s="109">
        <f>IF(G3&lt;&gt;"",IF(ISNUMBER(G3),MAX(1000/TDE2*(TDE2-G3+MIN(G:G)),0),0),"")</f>
        <v>1000</v>
      </c>
      <c r="I3" s="10">
        <f>IF(H3&lt;&gt;"",RANK(H3,H:H),"")</f>
        <v>1</v>
      </c>
      <c r="J3" s="109">
        <f>IF(H3&lt;&gt;"",E3+H3,"")</f>
        <v>2000</v>
      </c>
      <c r="K3" s="10">
        <f>IF(J3&lt;&gt;"",RANK(J3,J:J),"")</f>
        <v>1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10">
        <v>50</v>
      </c>
      <c r="AQ3" s="111">
        <f>IF(AP3&lt;&gt;"",IF(ISNUMBER(AP3),MAX(1000/TDE3*(TDE3-AP3+MIN(AP:AP)),0),0),"")</f>
        <v>972.2222222222223</v>
      </c>
      <c r="AR3" s="112">
        <f>IF(AQ3&lt;&gt;"",RANK(AQ3,AQ:AQ),"")</f>
        <v>2</v>
      </c>
      <c r="AS3" s="113">
        <f>IF(AQ3&lt;&gt;"",J3+AQ3,"")</f>
        <v>2972.222222222222</v>
      </c>
      <c r="AT3" s="112">
        <f>IF(AS3&lt;&gt;"",RANK(AS3,AS:AS),"")</f>
        <v>1</v>
      </c>
    </row>
    <row r="4" spans="1:46" ht="12.75" hidden="1">
      <c r="A4" s="107"/>
      <c r="B4" s="114"/>
      <c r="C4" s="63" t="s">
        <v>25</v>
      </c>
      <c r="D4" s="115"/>
      <c r="E4" s="109">
        <f>IF(D4&lt;&gt;"",IF(ISNUMBER(D4),MAX(1000/TDE1*(TDE1-D4+MIN(D:D)),0),0),"")</f>
      </c>
      <c r="F4" s="10">
        <f>IF(E4&lt;&gt;"",RANK(E4,E:E),"")</f>
      </c>
      <c r="G4" s="116"/>
      <c r="H4" s="109">
        <f>IF(G4&lt;&gt;"",IF(ISNUMBER(G4),MAX(1000/TDE2*(TDE2-G4+MIN(G:G)),0),0),"")</f>
      </c>
      <c r="I4" s="10">
        <f>IF(H4&lt;&gt;"",RANK(H4,H:H),"")</f>
      </c>
      <c r="J4" s="109">
        <f>IF(H4&lt;&gt;"",E4+H4,"")</f>
      </c>
      <c r="K4" s="10">
        <f>IF(J4&lt;&gt;"",RANK(J4,J:J),"")</f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117"/>
      <c r="AQ4" s="111">
        <f>IF(AP4&lt;&gt;"",IF(ISNUMBER(AP4),MAX(1000/TDE3*(TDE3-AP4+MIN(AP:AP)),0),0),"")</f>
      </c>
      <c r="AR4" s="112">
        <f>IF(AQ4&lt;&gt;"",RANK(AQ4,AQ:AQ),"")</f>
      </c>
      <c r="AS4" s="113">
        <f>IF(AQ4&lt;&gt;"",J4+AQ4,"")</f>
      </c>
      <c r="AT4" s="112">
        <f>IF(AS4&lt;&gt;"",RANK(AS4,AS:AS),"")</f>
      </c>
    </row>
    <row r="5" spans="1:46" ht="25.5">
      <c r="A5" s="107">
        <v>2</v>
      </c>
      <c r="B5" s="114" t="s">
        <v>49</v>
      </c>
      <c r="C5" s="63" t="s">
        <v>40</v>
      </c>
      <c r="D5" s="118">
        <v>100</v>
      </c>
      <c r="E5" s="109">
        <f>IF(D5&lt;&gt;"",IF(ISNUMBER(D5),MAX(1000/TDE1*(TDE1-D5+MIN(D:D)),0),0),"")</f>
        <v>920.6349206349206</v>
      </c>
      <c r="F5" s="10">
        <f>IF(E5&lt;&gt;"",RANK(E5,E:E),"")</f>
        <v>2</v>
      </c>
      <c r="G5" s="115">
        <v>865</v>
      </c>
      <c r="H5" s="109">
        <f>IF(G5&lt;&gt;"",IF(ISNUMBER(G5),MAX(1000/TDE2*(TDE2-G5+MIN(G:G)),0),0),"")</f>
        <v>38.88888888888889</v>
      </c>
      <c r="I5" s="10">
        <f>IF(H5&lt;&gt;"",RANK(H5,H:H),"")</f>
        <v>6</v>
      </c>
      <c r="J5" s="109">
        <f>IF(H5&lt;&gt;"",E5+H5,"")</f>
        <v>959.5238095238095</v>
      </c>
      <c r="K5" s="10">
        <f>IF(J5&lt;&gt;"",RANK(J5,J:J),"")</f>
        <v>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117">
        <v>50</v>
      </c>
      <c r="AQ5" s="111">
        <f>IF(AP5&lt;&gt;"",IF(ISNUMBER(AP5),MAX(1000/TDE3*(TDE3-AP5+MIN(AP:AP)),0),0),"")</f>
        <v>972.2222222222223</v>
      </c>
      <c r="AR5" s="112">
        <f>IF(AQ5&lt;&gt;"",RANK(AQ5,AQ:AQ),"")</f>
        <v>2</v>
      </c>
      <c r="AS5" s="113">
        <f>IF(AQ5&lt;&gt;"",J5+AQ5,"")</f>
        <v>1931.7460317460318</v>
      </c>
      <c r="AT5" s="112">
        <f>IF(AS5&lt;&gt;"",RANK(AS5,AS:AS),"")</f>
        <v>2</v>
      </c>
    </row>
    <row r="6" spans="1:46" ht="25.5">
      <c r="A6" s="107">
        <v>3</v>
      </c>
      <c r="B6" s="108" t="s">
        <v>48</v>
      </c>
      <c r="C6" s="63" t="s">
        <v>25</v>
      </c>
      <c r="D6" s="119">
        <v>475</v>
      </c>
      <c r="E6" s="109">
        <f>IF(D6&lt;&gt;"",IF(ISNUMBER(D6),MAX(1000/TDE1*(TDE1-D6+MIN(D:D)),0),0),"")</f>
        <v>623.015873015873</v>
      </c>
      <c r="F6" s="10">
        <f>IF(E6&lt;&gt;"",RANK(E6,E:E),"")</f>
        <v>8</v>
      </c>
      <c r="G6" s="119">
        <v>775</v>
      </c>
      <c r="H6" s="109">
        <f>IF(G6&lt;&gt;"",IF(ISNUMBER(G6),MAX(1000/TDE2*(TDE2-G6+MIN(G:G)),0),0),"")</f>
        <v>138.88888888888889</v>
      </c>
      <c r="I6" s="10">
        <f>IF(H6&lt;&gt;"",RANK(H6,H:H),"")</f>
        <v>4</v>
      </c>
      <c r="J6" s="109">
        <f>IF(H6&lt;&gt;"",E6+H6,"")</f>
        <v>761.9047619047619</v>
      </c>
      <c r="K6" s="10">
        <f>IF(J6&lt;&gt;"",RANK(J6,J:J),"")</f>
        <v>7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117">
        <v>50</v>
      </c>
      <c r="AQ6" s="111">
        <f>IF(AP6&lt;&gt;"",IF(ISNUMBER(AP6),MAX(1000/TDE3*(TDE3-AP6+MIN(AP:AP)),0),0),"")</f>
        <v>972.2222222222223</v>
      </c>
      <c r="AR6" s="112">
        <f>IF(AQ6&lt;&gt;"",RANK(AQ6,AQ:AQ),"")</f>
        <v>2</v>
      </c>
      <c r="AS6" s="113">
        <f>IF(AQ6&lt;&gt;"",J6+AQ6,"")</f>
        <v>1734.126984126984</v>
      </c>
      <c r="AT6" s="112">
        <f>IF(AS6&lt;&gt;"",RANK(AS6,AS:AS),"")</f>
        <v>3</v>
      </c>
    </row>
    <row r="7" spans="1:46" ht="12.75">
      <c r="A7" s="107">
        <v>4</v>
      </c>
      <c r="B7" s="126" t="s">
        <v>63</v>
      </c>
      <c r="C7" s="63" t="s">
        <v>25</v>
      </c>
      <c r="D7" s="118">
        <v>155</v>
      </c>
      <c r="E7" s="109">
        <f>IF(D7&lt;&gt;"",IF(ISNUMBER(D7),MAX(1000/TDE1*(TDE1-D7+MIN(D:D)),0),0),"")</f>
        <v>876.984126984127</v>
      </c>
      <c r="F7" s="10">
        <f>IF(E7&lt;&gt;"",RANK(E7,E:E),"")</f>
        <v>4</v>
      </c>
      <c r="G7" s="115">
        <v>870</v>
      </c>
      <c r="H7" s="109">
        <f>IF(G7&lt;&gt;"",IF(ISNUMBER(G7),MAX(1000/TDE2*(TDE2-G7+MIN(G:G)),0),0),"")</f>
        <v>33.333333333333336</v>
      </c>
      <c r="I7" s="10">
        <f>IF(H7&lt;&gt;"",RANK(H7,H:H),"")</f>
        <v>7</v>
      </c>
      <c r="J7" s="109">
        <f>IF(H7&lt;&gt;"",E7+H7,"")</f>
        <v>910.3174603174604</v>
      </c>
      <c r="K7" s="10">
        <f>IF(J7&lt;&gt;"",RANK(J7,J:J),"")</f>
        <v>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117">
        <v>235</v>
      </c>
      <c r="AQ7" s="111">
        <f>IF(AP7&lt;&gt;"",IF(ISNUMBER(AP7),MAX(1000/TDE3*(TDE3-AP7+MIN(AP:AP)),0),0),"")</f>
        <v>766.6666666666667</v>
      </c>
      <c r="AR7" s="112">
        <f>IF(AQ7&lt;&gt;"",RANK(AQ7,AQ:AQ),"")</f>
        <v>7</v>
      </c>
      <c r="AS7" s="113">
        <f>IF(AQ7&lt;&gt;"",J7+AQ7,"")</f>
        <v>1676.9841269841272</v>
      </c>
      <c r="AT7" s="112">
        <f>IF(AS7&lt;&gt;"",RANK(AS7,AS:AS),"")</f>
        <v>4</v>
      </c>
    </row>
    <row r="8" spans="1:46" ht="25.5">
      <c r="A8" s="107">
        <v>5</v>
      </c>
      <c r="B8" s="114" t="s">
        <v>54</v>
      </c>
      <c r="C8" s="63" t="s">
        <v>25</v>
      </c>
      <c r="D8" s="118">
        <v>460</v>
      </c>
      <c r="E8" s="109">
        <f>IF(D8&lt;&gt;"",IF(ISNUMBER(D8),MAX(1000/TDE1*(TDE1-D8+MIN(D:D)),0),0),"")</f>
        <v>634.9206349206349</v>
      </c>
      <c r="F8" s="10">
        <f>IF(E8&lt;&gt;"",RANK(E8,E:E),"")</f>
        <v>5</v>
      </c>
      <c r="G8" s="115" t="s">
        <v>28</v>
      </c>
      <c r="H8" s="109">
        <f>IF(G8&lt;&gt;"",IF(ISNUMBER(G8),MAX(1000/TDE2*(TDE2-G8+MIN(G:G)),0),0),"")</f>
        <v>0</v>
      </c>
      <c r="I8" s="10">
        <f>IF(H8&lt;&gt;"",RANK(H8,H:H),"")</f>
        <v>8</v>
      </c>
      <c r="J8" s="109">
        <f>IF(H8&lt;&gt;"",E8+H8,"")</f>
        <v>634.9206349206349</v>
      </c>
      <c r="K8" s="10">
        <f>IF(J8&lt;&gt;"",RANK(J8,J:J),"")</f>
        <v>8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17">
        <v>50</v>
      </c>
      <c r="AQ8" s="111">
        <f>IF(AP8&lt;&gt;"",IF(ISNUMBER(AP8),MAX(1000/TDE3*(TDE3-AP8+MIN(AP:AP)),0),0),"")</f>
        <v>972.2222222222223</v>
      </c>
      <c r="AR8" s="112">
        <f>IF(AQ8&lt;&gt;"",RANK(AQ8,AQ:AQ),"")</f>
        <v>2</v>
      </c>
      <c r="AS8" s="113">
        <f>IF(AQ8&lt;&gt;"",J8+AQ8,"")</f>
        <v>1607.1428571428573</v>
      </c>
      <c r="AT8" s="112">
        <f>IF(AS8&lt;&gt;"",RANK(AS8,AS:AS),"")</f>
        <v>5</v>
      </c>
    </row>
    <row r="9" spans="1:46" ht="12.75" customHeight="1">
      <c r="A9" s="107">
        <v>6</v>
      </c>
      <c r="B9" s="126" t="s">
        <v>57</v>
      </c>
      <c r="C9" s="63" t="s">
        <v>25</v>
      </c>
      <c r="D9" s="118">
        <v>120</v>
      </c>
      <c r="E9" s="109">
        <f>IF(D9&lt;&gt;"",IF(ISNUMBER(D9),MAX(1000/TDE1*(TDE1-D9+MIN(D:D)),0),0),"")</f>
        <v>904.7619047619047</v>
      </c>
      <c r="F9" s="10">
        <f>IF(E9&lt;&gt;"",RANK(E9,E:E),"")</f>
        <v>3</v>
      </c>
      <c r="G9" s="115">
        <v>775</v>
      </c>
      <c r="H9" s="109">
        <f>IF(G9&lt;&gt;"",IF(ISNUMBER(G9),MAX(1000/TDE2*(TDE2-G9+MIN(G:G)),0),0),"")</f>
        <v>138.88888888888889</v>
      </c>
      <c r="I9" s="10">
        <f>IF(H9&lt;&gt;"",RANK(H9,H:H),"")</f>
        <v>4</v>
      </c>
      <c r="J9" s="109">
        <f>IF(H9&lt;&gt;"",E9+H9,"")</f>
        <v>1043.6507936507935</v>
      </c>
      <c r="K9" s="10">
        <f>IF(J9&lt;&gt;"",RANK(J9,J:J),"")</f>
        <v>2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117">
        <v>870</v>
      </c>
      <c r="AQ9" s="111">
        <f>IF(AP9&lt;&gt;"",IF(ISNUMBER(AP9),MAX(1000/TDE3*(TDE3-AP9+MIN(AP:AP)),0),0),"")</f>
        <v>61.111111111111114</v>
      </c>
      <c r="AR9" s="112">
        <f>IF(AQ9&lt;&gt;"",RANK(AQ9,AQ:AQ),"")</f>
        <v>8</v>
      </c>
      <c r="AS9" s="113">
        <f>IF(AQ9&lt;&gt;"",J9+AQ9,"")</f>
        <v>1104.7619047619046</v>
      </c>
      <c r="AT9" s="112">
        <f>IF(AS9&lt;&gt;"",RANK(AS9,AS:AS),"")</f>
        <v>6</v>
      </c>
    </row>
    <row r="10" spans="1:46" ht="13.5" customHeight="1">
      <c r="A10" s="120">
        <v>7</v>
      </c>
      <c r="B10" s="161" t="s">
        <v>51</v>
      </c>
      <c r="C10" s="63" t="s">
        <v>53</v>
      </c>
      <c r="D10" s="162" t="s">
        <v>29</v>
      </c>
      <c r="E10" s="109">
        <f>IF(D10&lt;&gt;"",IF(ISNUMBER(D10),MAX(1000/TDE1*(TDE1-D10+MIN(D:D)),0),0),"")</f>
        <v>0</v>
      </c>
      <c r="F10" s="10">
        <f>IF(E10&lt;&gt;"",RANK(E10,E:E),"")</f>
        <v>9</v>
      </c>
      <c r="G10" s="121" t="s">
        <v>29</v>
      </c>
      <c r="H10" s="109">
        <f>IF(G10&lt;&gt;"",IF(ISNUMBER(G10),MAX(1000/TDE2*(TDE2-G10+MIN(G:G)),0),0),"")</f>
        <v>0</v>
      </c>
      <c r="I10" s="10">
        <f>IF(H10&lt;&gt;"",RANK(H10,H:H),"")</f>
        <v>8</v>
      </c>
      <c r="J10" s="122">
        <f>IF(H10&lt;&gt;"",E10+H10,"")</f>
        <v>0</v>
      </c>
      <c r="K10" s="123">
        <f>IF(J10&lt;&gt;"",RANK(J10,J:J),"")</f>
        <v>9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17">
        <v>25</v>
      </c>
      <c r="AQ10" s="111">
        <f>IF(AP10&lt;&gt;"",IF(ISNUMBER(AP10),MAX(1000/TDE3*(TDE3-AP10+MIN(AP:AP)),0),0),"")</f>
        <v>1000</v>
      </c>
      <c r="AR10" s="112">
        <f>IF(AQ10&lt;&gt;"",RANK(AQ10,AQ:AQ),"")</f>
        <v>1</v>
      </c>
      <c r="AS10" s="113">
        <f>IF(AQ10&lt;&gt;"",J10+AQ10,"")</f>
        <v>1000</v>
      </c>
      <c r="AT10" s="112">
        <f>IF(AS10&lt;&gt;"",RANK(AS10,AS:AS),"")</f>
        <v>7</v>
      </c>
    </row>
    <row r="11" spans="1:46" ht="12.75">
      <c r="A11" s="107">
        <v>8</v>
      </c>
      <c r="B11" s="126" t="s">
        <v>58</v>
      </c>
      <c r="C11" s="63" t="s">
        <v>25</v>
      </c>
      <c r="D11" s="115">
        <v>460</v>
      </c>
      <c r="E11" s="109">
        <f>IF(D11&lt;&gt;"",IF(ISNUMBER(D11),MAX(1000/TDE1*(TDE1-D11+MIN(D:D)),0),0),"")</f>
        <v>634.9206349206349</v>
      </c>
      <c r="F11" s="10">
        <f>IF(E11&lt;&gt;"",RANK(E11,E:E),"")</f>
        <v>5</v>
      </c>
      <c r="G11" s="116">
        <v>695</v>
      </c>
      <c r="H11" s="109">
        <f>IF(G11&lt;&gt;"",IF(ISNUMBER(G11),MAX(1000/TDE2*(TDE2-G11+MIN(G:G)),0),0),"")</f>
        <v>227.7777777777778</v>
      </c>
      <c r="I11" s="10">
        <f>IF(H11&lt;&gt;"",RANK(H11,H:H),"")</f>
        <v>2</v>
      </c>
      <c r="J11" s="109">
        <f>IF(H11&lt;&gt;"",E11+H11,"")</f>
        <v>862.6984126984128</v>
      </c>
      <c r="K11" s="10">
        <f>IF(J11&lt;&gt;"",RANK(J11,J:J),"")</f>
        <v>5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60" t="s">
        <v>29</v>
      </c>
      <c r="AQ11" s="109">
        <f>IF(AP11&lt;&gt;"",IF(ISNUMBER(AP11),MAX(1000/TDE3*(TDE3-AP11+MIN(AP:AP)),0),0),"")</f>
        <v>0</v>
      </c>
      <c r="AR11" s="10">
        <f>IF(AQ11&lt;&gt;"",RANK(AQ11,AQ:AQ),"")</f>
        <v>10</v>
      </c>
      <c r="AS11" s="12">
        <f>IF(AQ11&lt;&gt;"",J11+AQ11,"")</f>
        <v>862.6984126984128</v>
      </c>
      <c r="AT11" s="10">
        <f>IF(AS11&lt;&gt;"",RANK(AS11,AS:AS),"")</f>
        <v>8</v>
      </c>
    </row>
    <row r="12" spans="1:46" ht="25.5">
      <c r="A12" s="107">
        <v>9</v>
      </c>
      <c r="B12" s="114" t="s">
        <v>47</v>
      </c>
      <c r="C12" s="63" t="s">
        <v>25</v>
      </c>
      <c r="D12" s="118">
        <v>465</v>
      </c>
      <c r="E12" s="109">
        <f>IF(D12&lt;&gt;"",IF(ISNUMBER(D12),MAX(1000/TDE1*(TDE1-D12+MIN(D:D)),0),0),"")</f>
        <v>630.952380952381</v>
      </c>
      <c r="F12" s="10">
        <f>IF(E12&lt;&gt;"",RANK(E12,E:E),"")</f>
        <v>7</v>
      </c>
      <c r="G12" s="115">
        <v>745</v>
      </c>
      <c r="H12" s="109">
        <f>IF(G12&lt;&gt;"",IF(ISNUMBER(G12),MAX(1000/TDE2*(TDE2-G12+MIN(G:G)),0),0),"")</f>
        <v>172.22222222222223</v>
      </c>
      <c r="I12" s="10">
        <f>IF(H12&lt;&gt;"",RANK(H12,H:H),"")</f>
        <v>3</v>
      </c>
      <c r="J12" s="109">
        <f>IF(H12&lt;&gt;"",E12+H12,"")</f>
        <v>803.1746031746031</v>
      </c>
      <c r="K12" s="10">
        <f>IF(J12&lt;&gt;"",RANK(J12,J:J),"")</f>
        <v>6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17">
        <v>970</v>
      </c>
      <c r="AQ12" s="109">
        <v>1</v>
      </c>
      <c r="AR12" s="10">
        <f>IF(AQ12&lt;&gt;"",RANK(AQ12,AQ:AQ),"")</f>
        <v>9</v>
      </c>
      <c r="AS12" s="12">
        <f>IF(AQ12&lt;&gt;"",J12+AQ12,"")</f>
        <v>804.1746031746031</v>
      </c>
      <c r="AT12" s="10">
        <f>IF(AS12&lt;&gt;"",RANK(AS12,AS:AS),"")</f>
        <v>9</v>
      </c>
    </row>
    <row r="13" spans="1:46" ht="12.75">
      <c r="A13" s="107">
        <v>10</v>
      </c>
      <c r="B13" s="114" t="s">
        <v>52</v>
      </c>
      <c r="C13" s="63" t="s">
        <v>53</v>
      </c>
      <c r="D13" s="118" t="s">
        <v>29</v>
      </c>
      <c r="E13" s="109">
        <f>IF(D13&lt;&gt;"",IF(ISNUMBER(D13),MAX(1000/TDE1*(TDE1-D13+MIN(D:D)),0),0),"")</f>
        <v>0</v>
      </c>
      <c r="F13" s="10">
        <f>IF(E13&lt;&gt;"",RANK(E13,E:E),"")</f>
        <v>9</v>
      </c>
      <c r="G13" s="115" t="s">
        <v>29</v>
      </c>
      <c r="H13" s="109">
        <f>IF(G13&lt;&gt;"",IF(ISNUMBER(G13),MAX(1000/TDE2*(TDE2-G13+MIN(G:G)),0),0),"")</f>
        <v>0</v>
      </c>
      <c r="I13" s="10">
        <f>IF(H13&lt;&gt;"",RANK(H13,H:H),"")</f>
        <v>8</v>
      </c>
      <c r="J13" s="109">
        <f>IF(H13&lt;&gt;"",E13+H13,"")</f>
        <v>0</v>
      </c>
      <c r="K13" s="10">
        <f>IF(J13&lt;&gt;"",RANK(J13,J:J),"")</f>
        <v>9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17">
        <v>205</v>
      </c>
      <c r="AQ13" s="109">
        <f>IF(AP13&lt;&gt;"",IF(ISNUMBER(AP13),MAX(1000/TDE3*(TDE3-AP13+MIN(AP:AP)),0),0),"")</f>
        <v>800</v>
      </c>
      <c r="AR13" s="10">
        <f>IF(AQ13&lt;&gt;"",RANK(AQ13,AQ:AQ),"")</f>
        <v>6</v>
      </c>
      <c r="AS13" s="12">
        <f>IF(AQ13&lt;&gt;"",J13+AQ13,"")</f>
        <v>800</v>
      </c>
      <c r="AT13" s="10">
        <f>IF(AS13&lt;&gt;"",RANK(AS13,AS:AS),"")</f>
        <v>10</v>
      </c>
    </row>
    <row r="14" spans="1:47" ht="12.75">
      <c r="A14" s="163"/>
      <c r="B14" s="164"/>
      <c r="C14" s="100"/>
      <c r="D14" s="84"/>
      <c r="E14" s="67"/>
      <c r="F14" s="3"/>
      <c r="G14" s="68"/>
      <c r="H14" s="67"/>
      <c r="I14" s="3"/>
      <c r="J14" s="67"/>
      <c r="K14" s="3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83"/>
      <c r="AQ14" s="67"/>
      <c r="AR14" s="3"/>
      <c r="AS14" s="5"/>
      <c r="AT14" s="3"/>
      <c r="AU14" s="46"/>
    </row>
    <row r="15" spans="1:48" ht="25.5" customHeight="1">
      <c r="A15" s="97" t="s">
        <v>61</v>
      </c>
      <c r="B15" s="167" t="s">
        <v>59</v>
      </c>
      <c r="C15" s="168" t="s">
        <v>27</v>
      </c>
      <c r="D15" s="174" t="s">
        <v>62</v>
      </c>
      <c r="E15" s="175"/>
      <c r="F15" s="175"/>
      <c r="G15" s="175"/>
      <c r="H15" s="175"/>
      <c r="I15" s="175"/>
      <c r="J15" s="175"/>
      <c r="K15" s="17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72">
        <v>30</v>
      </c>
      <c r="AQ15" s="166"/>
      <c r="AR15" s="166"/>
      <c r="AS15" s="166"/>
      <c r="AT15" s="166"/>
      <c r="AU15" s="46"/>
      <c r="AV15" s="46"/>
    </row>
    <row r="16" spans="1:48" ht="25.5" customHeight="1">
      <c r="A16" s="169" t="s">
        <v>61</v>
      </c>
      <c r="B16" s="170" t="s">
        <v>60</v>
      </c>
      <c r="C16" s="171" t="s">
        <v>27</v>
      </c>
      <c r="D16" s="174" t="s">
        <v>62</v>
      </c>
      <c r="E16" s="175"/>
      <c r="F16" s="175"/>
      <c r="G16" s="175"/>
      <c r="H16" s="175"/>
      <c r="I16" s="175"/>
      <c r="J16" s="175"/>
      <c r="K16" s="176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24">
        <v>550</v>
      </c>
      <c r="AQ16" s="69"/>
      <c r="AR16" s="15"/>
      <c r="AS16" s="14"/>
      <c r="AT16" s="15"/>
      <c r="AU16" s="46"/>
      <c r="AV16" s="46"/>
    </row>
    <row r="17" spans="1:48" ht="25.5" customHeight="1">
      <c r="A17" s="75"/>
      <c r="B17" s="56"/>
      <c r="C17" s="100"/>
      <c r="D17" s="41"/>
      <c r="E17" s="77"/>
      <c r="F17" s="43"/>
      <c r="G17" s="41"/>
      <c r="H17" s="77"/>
      <c r="I17" s="43"/>
      <c r="J17" s="77"/>
      <c r="K17" s="43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4"/>
      <c r="AQ17" s="77"/>
      <c r="AR17" s="43"/>
      <c r="AS17" s="42"/>
      <c r="AT17" s="43"/>
      <c r="AU17" s="46"/>
      <c r="AV17" s="46"/>
    </row>
    <row r="18" spans="1:49" ht="25.5" customHeight="1">
      <c r="A18" s="46"/>
      <c r="B18" s="46"/>
      <c r="C18" s="9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</row>
    <row r="19" spans="1:49" ht="25.5" customHeight="1">
      <c r="A19" s="75"/>
      <c r="B19" s="51"/>
      <c r="C19" s="100"/>
      <c r="D19" s="76"/>
      <c r="E19" s="77"/>
      <c r="F19" s="43"/>
      <c r="G19" s="78"/>
      <c r="H19" s="77"/>
      <c r="I19" s="43"/>
      <c r="J19" s="77"/>
      <c r="K19" s="43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4"/>
      <c r="AQ19" s="77"/>
      <c r="AR19" s="43"/>
      <c r="AS19" s="42"/>
      <c r="AT19" s="43"/>
      <c r="AU19" s="46"/>
      <c r="AV19" s="46"/>
      <c r="AW19" s="46"/>
    </row>
    <row r="20" spans="1:49" ht="12.75">
      <c r="A20" s="75"/>
      <c r="B20" s="60"/>
      <c r="C20" s="66"/>
      <c r="D20" s="76"/>
      <c r="E20" s="77"/>
      <c r="F20" s="43"/>
      <c r="G20" s="78"/>
      <c r="H20" s="77"/>
      <c r="I20" s="43"/>
      <c r="J20" s="77"/>
      <c r="K20" s="43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41"/>
      <c r="AQ20" s="77"/>
      <c r="AR20" s="43"/>
      <c r="AS20" s="42"/>
      <c r="AT20" s="43"/>
      <c r="AU20" s="46"/>
      <c r="AV20" s="46"/>
      <c r="AW20" s="46"/>
    </row>
    <row r="21" spans="1:49" ht="13.5" customHeight="1">
      <c r="A21" s="75"/>
      <c r="B21" s="56"/>
      <c r="C21" s="66"/>
      <c r="D21" s="41"/>
      <c r="E21" s="77"/>
      <c r="F21" s="43"/>
      <c r="G21" s="41"/>
      <c r="H21" s="77"/>
      <c r="I21" s="43"/>
      <c r="J21" s="77"/>
      <c r="K21" s="43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41"/>
      <c r="AQ21" s="77"/>
      <c r="AR21" s="43"/>
      <c r="AS21" s="42"/>
      <c r="AT21" s="43"/>
      <c r="AU21" s="46"/>
      <c r="AV21" s="46"/>
      <c r="AW21" s="46"/>
    </row>
    <row r="22" spans="1:49" ht="12.75">
      <c r="A22" s="75"/>
      <c r="B22" s="51"/>
      <c r="C22" s="80"/>
      <c r="D22" s="76"/>
      <c r="E22" s="77"/>
      <c r="F22" s="43"/>
      <c r="G22" s="78"/>
      <c r="H22" s="77"/>
      <c r="I22" s="43"/>
      <c r="J22" s="77"/>
      <c r="K22" s="43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41"/>
      <c r="AQ22" s="77"/>
      <c r="AR22" s="43"/>
      <c r="AS22" s="42"/>
      <c r="AT22" s="43"/>
      <c r="AU22" s="46"/>
      <c r="AV22" s="46"/>
      <c r="AW22" s="46"/>
    </row>
    <row r="23" spans="1:49" ht="12.75">
      <c r="A23" s="75"/>
      <c r="B23" s="56"/>
      <c r="C23" s="80"/>
      <c r="D23" s="78"/>
      <c r="E23" s="77"/>
      <c r="F23" s="43"/>
      <c r="G23" s="78"/>
      <c r="H23" s="77"/>
      <c r="I23" s="43"/>
      <c r="J23" s="77"/>
      <c r="K23" s="43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41"/>
      <c r="AQ23" s="77"/>
      <c r="AR23" s="43"/>
      <c r="AS23" s="42"/>
      <c r="AT23" s="43"/>
      <c r="AU23" s="46"/>
      <c r="AV23" s="46"/>
      <c r="AW23" s="46"/>
    </row>
    <row r="24" spans="1:49" ht="12.75">
      <c r="A24" s="75"/>
      <c r="B24" s="81"/>
      <c r="C24" s="66"/>
      <c r="D24" s="76"/>
      <c r="E24" s="77"/>
      <c r="F24" s="43"/>
      <c r="G24" s="41"/>
      <c r="H24" s="77"/>
      <c r="I24" s="43"/>
      <c r="J24" s="77"/>
      <c r="K24" s="4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41"/>
      <c r="AQ24" s="77"/>
      <c r="AR24" s="43"/>
      <c r="AS24" s="42"/>
      <c r="AT24" s="43"/>
      <c r="AU24" s="46"/>
      <c r="AV24" s="46"/>
      <c r="AW24" s="46"/>
    </row>
    <row r="25" spans="1:49" ht="12.75">
      <c r="A25" s="75"/>
      <c r="B25" s="51"/>
      <c r="C25" s="80"/>
      <c r="D25" s="76"/>
      <c r="E25" s="77"/>
      <c r="F25" s="43"/>
      <c r="G25" s="78"/>
      <c r="H25" s="77"/>
      <c r="I25" s="43"/>
      <c r="J25" s="77"/>
      <c r="K25" s="43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41"/>
      <c r="AQ25" s="77"/>
      <c r="AR25" s="43"/>
      <c r="AS25" s="42"/>
      <c r="AT25" s="43"/>
      <c r="AU25" s="46"/>
      <c r="AV25" s="46"/>
      <c r="AW25" s="46"/>
    </row>
    <row r="26" spans="1:49" ht="12.75">
      <c r="A26" s="75"/>
      <c r="B26" s="51"/>
      <c r="C26" s="66"/>
      <c r="D26" s="76"/>
      <c r="E26" s="77"/>
      <c r="F26" s="43"/>
      <c r="G26" s="78"/>
      <c r="H26" s="77"/>
      <c r="I26" s="43"/>
      <c r="J26" s="77"/>
      <c r="K26" s="43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41"/>
      <c r="AQ26" s="77"/>
      <c r="AR26" s="43"/>
      <c r="AS26" s="42"/>
      <c r="AT26" s="43"/>
      <c r="AU26" s="46"/>
      <c r="AV26" s="46"/>
      <c r="AW26" s="46"/>
    </row>
    <row r="27" spans="1:49" ht="12.75">
      <c r="A27" s="75"/>
      <c r="B27" s="51"/>
      <c r="C27" s="80"/>
      <c r="D27" s="76"/>
      <c r="E27" s="77"/>
      <c r="F27" s="43"/>
      <c r="G27" s="41"/>
      <c r="H27" s="77"/>
      <c r="I27" s="43"/>
      <c r="J27" s="77"/>
      <c r="K27" s="43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41"/>
      <c r="AQ27" s="77"/>
      <c r="AR27" s="43"/>
      <c r="AS27" s="42"/>
      <c r="AT27" s="43"/>
      <c r="AU27" s="46"/>
      <c r="AV27" s="46"/>
      <c r="AW27" s="46"/>
    </row>
    <row r="28" spans="1:49" ht="12.75">
      <c r="A28" s="75"/>
      <c r="B28" s="51"/>
      <c r="C28" s="66"/>
      <c r="D28" s="76"/>
      <c r="E28" s="77"/>
      <c r="F28" s="43"/>
      <c r="G28" s="78"/>
      <c r="H28" s="77"/>
      <c r="I28" s="43"/>
      <c r="J28" s="77"/>
      <c r="K28" s="43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41"/>
      <c r="AQ28" s="77"/>
      <c r="AR28" s="43"/>
      <c r="AS28" s="42"/>
      <c r="AT28" s="43"/>
      <c r="AU28" s="46"/>
      <c r="AV28" s="46"/>
      <c r="AW28" s="46"/>
    </row>
    <row r="29" spans="1:49" ht="12.75">
      <c r="A29" s="75"/>
      <c r="B29" s="51"/>
      <c r="C29" s="66"/>
      <c r="D29" s="76"/>
      <c r="E29" s="77"/>
      <c r="F29" s="43"/>
      <c r="G29" s="41"/>
      <c r="H29" s="77"/>
      <c r="I29" s="43"/>
      <c r="J29" s="77"/>
      <c r="K29" s="43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41"/>
      <c r="AQ29" s="77"/>
      <c r="AR29" s="43"/>
      <c r="AS29" s="42"/>
      <c r="AT29" s="43"/>
      <c r="AU29" s="46"/>
      <c r="AV29" s="46"/>
      <c r="AW29" s="46"/>
    </row>
    <row r="30" spans="1:46" ht="12.75">
      <c r="A30" s="75"/>
      <c r="B30" s="51"/>
      <c r="C30" s="82"/>
      <c r="D30" s="76"/>
      <c r="E30" s="77"/>
      <c r="F30" s="43"/>
      <c r="G30" s="78"/>
      <c r="H30" s="77"/>
      <c r="I30" s="43"/>
      <c r="J30" s="77"/>
      <c r="K30" s="43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41"/>
      <c r="AQ30" s="77"/>
      <c r="AR30" s="43"/>
      <c r="AS30" s="42"/>
      <c r="AT30" s="43"/>
    </row>
    <row r="31" spans="1:46" ht="12.75">
      <c r="A31" s="75"/>
      <c r="B31" s="51"/>
      <c r="C31" s="66"/>
      <c r="D31" s="78"/>
      <c r="E31" s="77"/>
      <c r="F31" s="43"/>
      <c r="G31" s="79"/>
      <c r="H31" s="77"/>
      <c r="I31" s="43"/>
      <c r="J31" s="77"/>
      <c r="K31" s="43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41"/>
      <c r="AQ31" s="77"/>
      <c r="AR31" s="43"/>
      <c r="AS31" s="42"/>
      <c r="AT31" s="43"/>
    </row>
    <row r="32" spans="1:46" ht="12.75">
      <c r="A32" s="75"/>
      <c r="B32" s="51"/>
      <c r="C32" s="80"/>
      <c r="D32" s="78"/>
      <c r="E32" s="77"/>
      <c r="F32" s="43"/>
      <c r="G32" s="78"/>
      <c r="H32" s="77"/>
      <c r="I32" s="43"/>
      <c r="J32" s="77"/>
      <c r="K32" s="43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41"/>
      <c r="AQ32" s="77"/>
      <c r="AR32" s="43"/>
      <c r="AS32" s="42"/>
      <c r="AT32" s="43"/>
    </row>
    <row r="33" spans="1:46" ht="12.75">
      <c r="A33" s="75"/>
      <c r="B33" s="51"/>
      <c r="C33" s="82"/>
      <c r="D33" s="76"/>
      <c r="E33" s="77"/>
      <c r="F33" s="43"/>
      <c r="G33" s="78"/>
      <c r="H33" s="77"/>
      <c r="I33" s="43"/>
      <c r="J33" s="77"/>
      <c r="K33" s="43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41"/>
      <c r="AQ33" s="77"/>
      <c r="AR33" s="43"/>
      <c r="AS33" s="42"/>
      <c r="AT33" s="43"/>
    </row>
    <row r="34" spans="1:46" ht="12.75">
      <c r="A34" s="75"/>
      <c r="B34" s="51"/>
      <c r="C34" s="66"/>
      <c r="D34" s="76"/>
      <c r="E34" s="77"/>
      <c r="F34" s="43"/>
      <c r="G34" s="78"/>
      <c r="H34" s="77"/>
      <c r="I34" s="43"/>
      <c r="J34" s="77"/>
      <c r="K34" s="43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41"/>
      <c r="AQ34" s="77"/>
      <c r="AR34" s="43"/>
      <c r="AS34" s="42"/>
      <c r="AT34" s="43"/>
    </row>
    <row r="35" spans="4:42" ht="12.75">
      <c r="D35" s="46"/>
      <c r="E35" s="49"/>
      <c r="F35" s="50"/>
      <c r="G35" s="46"/>
      <c r="H35" s="46"/>
      <c r="I35" s="46"/>
      <c r="J35" s="49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4:42" ht="12.75">
      <c r="D36" s="46"/>
      <c r="E36" s="49"/>
      <c r="F36" s="50"/>
      <c r="G36" s="46"/>
      <c r="H36" s="46"/>
      <c r="I36" s="46"/>
      <c r="J36" s="49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4:42" ht="12.75">
      <c r="D37" s="46"/>
      <c r="E37" s="49"/>
      <c r="F37" s="50"/>
      <c r="G37" s="46"/>
      <c r="H37" s="46"/>
      <c r="I37" s="46"/>
      <c r="J37" s="49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4:42" ht="12.75">
      <c r="D38" s="46"/>
      <c r="E38" s="49"/>
      <c r="F38" s="50"/>
      <c r="G38" s="46"/>
      <c r="H38" s="46"/>
      <c r="I38" s="46"/>
      <c r="J38" s="49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4:42" ht="12.75">
      <c r="D39" s="46"/>
      <c r="E39" s="49"/>
      <c r="F39" s="50"/>
      <c r="G39" s="46"/>
      <c r="H39" s="46"/>
      <c r="I39" s="46"/>
      <c r="J39" s="49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4:42" ht="12.75">
      <c r="D40" s="46"/>
      <c r="E40" s="49"/>
      <c r="F40" s="50"/>
      <c r="G40" s="46"/>
      <c r="H40" s="46"/>
      <c r="I40" s="46"/>
      <c r="J40" s="49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4:42" ht="12.75">
      <c r="D41" s="46"/>
      <c r="E41" s="49"/>
      <c r="F41" s="50"/>
      <c r="G41" s="46"/>
      <c r="H41" s="46"/>
      <c r="I41" s="46"/>
      <c r="J41" s="49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4:42" ht="12.75">
      <c r="D42" s="46"/>
      <c r="E42" s="49"/>
      <c r="F42" s="50"/>
      <c r="G42" s="46"/>
      <c r="H42" s="46"/>
      <c r="I42" s="46"/>
      <c r="J42" s="49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4:42" ht="12.75">
      <c r="D43" s="46"/>
      <c r="E43" s="49"/>
      <c r="F43" s="50"/>
      <c r="G43" s="46"/>
      <c r="H43" s="46"/>
      <c r="I43" s="46"/>
      <c r="J43" s="49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4:42" ht="12.75">
      <c r="D44" s="46"/>
      <c r="E44" s="49"/>
      <c r="F44" s="50"/>
      <c r="G44" s="46"/>
      <c r="H44" s="46"/>
      <c r="I44" s="46"/>
      <c r="J44" s="49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4:42" ht="12.75">
      <c r="D45" s="46"/>
      <c r="E45" s="49"/>
      <c r="F45" s="50"/>
      <c r="G45" s="46"/>
      <c r="H45" s="46"/>
      <c r="I45" s="46"/>
      <c r="J45" s="49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4:42" ht="12.75">
      <c r="D46" s="46"/>
      <c r="E46" s="49"/>
      <c r="F46" s="50"/>
      <c r="G46" s="46"/>
      <c r="H46" s="46"/>
      <c r="I46" s="46"/>
      <c r="J46" s="4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4:42" ht="12.75">
      <c r="D47" s="46"/>
      <c r="E47" s="49"/>
      <c r="F47" s="50"/>
      <c r="G47" s="46"/>
      <c r="H47" s="46"/>
      <c r="I47" s="46"/>
      <c r="J47" s="4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4:42" ht="12.75">
      <c r="D48" s="46"/>
      <c r="E48" s="49"/>
      <c r="F48" s="50"/>
      <c r="G48" s="46"/>
      <c r="H48" s="46"/>
      <c r="I48" s="46"/>
      <c r="J48" s="49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4:42" ht="12.75">
      <c r="D49" s="46"/>
      <c r="E49" s="49"/>
      <c r="F49" s="50"/>
      <c r="G49" s="46"/>
      <c r="H49" s="46"/>
      <c r="I49" s="46"/>
      <c r="J49" s="49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4:42" ht="12.75">
      <c r="D50" s="46"/>
      <c r="E50" s="49"/>
      <c r="F50" s="50"/>
      <c r="G50" s="46"/>
      <c r="H50" s="46"/>
      <c r="I50" s="46"/>
      <c r="J50" s="49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4:42" ht="12.75">
      <c r="D51" s="46"/>
      <c r="E51" s="49"/>
      <c r="F51" s="50"/>
      <c r="G51" s="46"/>
      <c r="H51" s="46"/>
      <c r="I51" s="46"/>
      <c r="J51" s="49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4:42" ht="12.75">
      <c r="D52" s="46"/>
      <c r="E52" s="49"/>
      <c r="F52" s="50"/>
      <c r="G52" s="46"/>
      <c r="H52" s="46"/>
      <c r="I52" s="46"/>
      <c r="J52" s="4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4:42" ht="12.75">
      <c r="D53" s="46"/>
      <c r="E53" s="49"/>
      <c r="F53" s="50"/>
      <c r="G53" s="46"/>
      <c r="H53" s="46"/>
      <c r="I53" s="46"/>
      <c r="J53" s="49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4:42" ht="12.75">
      <c r="D54" s="46"/>
      <c r="E54" s="49"/>
      <c r="F54" s="50"/>
      <c r="G54" s="46"/>
      <c r="H54" s="46"/>
      <c r="I54" s="46"/>
      <c r="J54" s="49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4:42" ht="12.75">
      <c r="D55" s="46"/>
      <c r="E55" s="49"/>
      <c r="F55" s="50"/>
      <c r="G55" s="46"/>
      <c r="H55" s="46"/>
      <c r="I55" s="46"/>
      <c r="J55" s="4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4:42" ht="12.75">
      <c r="D56" s="46"/>
      <c r="E56" s="49"/>
      <c r="F56" s="50"/>
      <c r="G56" s="46"/>
      <c r="H56" s="46"/>
      <c r="I56" s="46"/>
      <c r="J56" s="4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4:42" ht="12.75">
      <c r="D57" s="46"/>
      <c r="E57" s="49"/>
      <c r="F57" s="50"/>
      <c r="G57" s="46"/>
      <c r="H57" s="46"/>
      <c r="I57" s="46"/>
      <c r="J57" s="49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4:42" ht="12.75">
      <c r="D58" s="46"/>
      <c r="E58" s="49"/>
      <c r="F58" s="50"/>
      <c r="G58" s="46"/>
      <c r="H58" s="46"/>
      <c r="I58" s="46"/>
      <c r="J58" s="4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4:42" ht="12.75">
      <c r="D59" s="46"/>
      <c r="E59" s="49"/>
      <c r="F59" s="50"/>
      <c r="G59" s="46"/>
      <c r="H59" s="46"/>
      <c r="I59" s="46"/>
      <c r="J59" s="49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4:42" ht="12.75">
      <c r="D60" s="46"/>
      <c r="E60" s="49"/>
      <c r="F60" s="50"/>
      <c r="G60" s="46"/>
      <c r="H60" s="46"/>
      <c r="I60" s="46"/>
      <c r="J60" s="4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4:42" ht="12.75">
      <c r="D61" s="46"/>
      <c r="E61" s="49"/>
      <c r="F61" s="50"/>
      <c r="G61" s="46"/>
      <c r="H61" s="46"/>
      <c r="I61" s="46"/>
      <c r="J61" s="49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4:42" ht="12.75">
      <c r="D62" s="46"/>
      <c r="E62" s="49"/>
      <c r="F62" s="50"/>
      <c r="G62" s="46"/>
      <c r="H62" s="46"/>
      <c r="I62" s="46"/>
      <c r="J62" s="49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4:42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4:42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spans="4:42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</row>
    <row r="66" spans="4:42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</row>
    <row r="67" spans="4:42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4:42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4:42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4:42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4:42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  <row r="72" spans="4:42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4:42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</row>
    <row r="74" spans="4:42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4:42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4:42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</row>
    <row r="77" spans="4:42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  <row r="78" spans="4:42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</row>
    <row r="79" spans="4:42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4:42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4:42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4:42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</row>
    <row r="83" spans="4:42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</row>
    <row r="84" spans="4:42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</row>
    <row r="85" spans="4:42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</row>
    <row r="86" spans="4:42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</row>
    <row r="87" spans="4:42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</row>
    <row r="88" spans="4:42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spans="4:42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</row>
    <row r="90" spans="4:42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</row>
    <row r="91" spans="4:42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</row>
    <row r="92" spans="4:42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</row>
    <row r="93" spans="4:42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</row>
    <row r="94" spans="4:42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</row>
    <row r="95" spans="4:42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</row>
    <row r="96" spans="4:42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</row>
    <row r="97" spans="4:42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</row>
    <row r="98" spans="4:42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</row>
    <row r="99" spans="4:42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</row>
    <row r="100" spans="4:42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</row>
    <row r="101" spans="4:42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</row>
    <row r="102" spans="4:42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</row>
    <row r="103" spans="4:42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</row>
    <row r="104" spans="4:42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</row>
    <row r="105" spans="4:42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</row>
    <row r="106" spans="4:42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</row>
    <row r="107" spans="4:42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</row>
    <row r="108" spans="4:42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</row>
    <row r="109" spans="4:42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</row>
    <row r="110" spans="4:42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</row>
    <row r="111" spans="4:42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</row>
    <row r="112" spans="4:42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</row>
    <row r="113" spans="4:42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</row>
    <row r="114" spans="4:42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</row>
    <row r="115" spans="4:42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</row>
    <row r="116" spans="4:42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</row>
    <row r="117" spans="4:42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</row>
    <row r="118" spans="4:42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</row>
    <row r="119" spans="4:42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</row>
    <row r="120" spans="4:42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</row>
    <row r="121" spans="4:42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</row>
    <row r="122" spans="4:42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</row>
    <row r="123" spans="4:42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</row>
    <row r="124" spans="4:42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</row>
    <row r="125" spans="4:42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</row>
    <row r="126" spans="4:42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</row>
    <row r="127" spans="4:42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</row>
    <row r="128" spans="4:42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</row>
    <row r="129" spans="4:42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</row>
    <row r="130" spans="4:42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</row>
    <row r="131" spans="4:42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</row>
    <row r="132" spans="4:42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</row>
    <row r="133" spans="4:42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</row>
    <row r="134" spans="4:42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</row>
    <row r="135" spans="4:42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</row>
    <row r="136" spans="4:42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</row>
    <row r="137" spans="4:42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</row>
    <row r="138" spans="4:42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</row>
    <row r="139" spans="4:42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</row>
    <row r="140" spans="4:42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</row>
    <row r="141" spans="4:42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</row>
    <row r="142" spans="4:42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</row>
    <row r="143" spans="4:42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</row>
    <row r="144" spans="4:42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</row>
    <row r="145" spans="4:42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</row>
    <row r="146" spans="4:42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</row>
    <row r="147" spans="4:42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</row>
    <row r="148" spans="4:42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</row>
    <row r="149" spans="4:42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</row>
  </sheetData>
  <sheetProtection/>
  <mergeCells count="7">
    <mergeCell ref="D16:K16"/>
    <mergeCell ref="A1:A2"/>
    <mergeCell ref="B1:B2"/>
    <mergeCell ref="C1:C2"/>
    <mergeCell ref="AP1:AR1"/>
    <mergeCell ref="D1:F1"/>
    <mergeCell ref="D15:K15"/>
  </mergeCells>
  <printOptions horizontalCentered="1"/>
  <pageMargins left="0.5511811023622047" right="0.5905511811023623" top="0.5" bottom="0.5118110236220472" header="0.28" footer="0.5118110236220472"/>
  <pageSetup fitToHeight="2" horizontalDpi="300" verticalDpi="300" orientation="landscape" paperSize="9" r:id="rId1"/>
  <headerFooter alignWithMargins="0">
    <oddHeader>&amp;CKATEGORIA  TD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14" sqref="G14"/>
    </sheetView>
  </sheetViews>
  <sheetFormatPr defaultColWidth="9.00390625" defaultRowHeight="12.75"/>
  <sheetData>
    <row r="1" spans="1:12" ht="12.75">
      <c r="A1" s="152" t="s">
        <v>3</v>
      </c>
      <c r="B1" s="153"/>
      <c r="C1" s="154" t="s">
        <v>4</v>
      </c>
      <c r="D1" s="155"/>
      <c r="E1" s="156" t="s">
        <v>20</v>
      </c>
      <c r="F1" s="157"/>
      <c r="G1" s="158" t="s">
        <v>21</v>
      </c>
      <c r="H1" s="159"/>
      <c r="I1" s="149"/>
      <c r="J1" s="150"/>
      <c r="K1" s="151"/>
      <c r="L1" s="151"/>
    </row>
    <row r="2" spans="1:12" ht="12.75">
      <c r="A2" s="36" t="s">
        <v>5</v>
      </c>
      <c r="B2" s="36">
        <v>900</v>
      </c>
      <c r="C2" s="37" t="s">
        <v>5</v>
      </c>
      <c r="D2" s="37">
        <v>900</v>
      </c>
      <c r="E2" s="38" t="s">
        <v>5</v>
      </c>
      <c r="F2" s="38">
        <v>1260</v>
      </c>
      <c r="G2" s="39" t="s">
        <v>5</v>
      </c>
      <c r="H2" s="39">
        <v>1260</v>
      </c>
      <c r="I2" s="40"/>
      <c r="J2" s="40"/>
      <c r="K2" s="48"/>
      <c r="L2" s="48"/>
    </row>
    <row r="3" spans="1:12" ht="12.75">
      <c r="A3" s="36" t="s">
        <v>6</v>
      </c>
      <c r="B3" s="36">
        <v>1530</v>
      </c>
      <c r="C3" s="37" t="s">
        <v>6</v>
      </c>
      <c r="D3" s="37">
        <v>1530</v>
      </c>
      <c r="E3" s="38" t="s">
        <v>6</v>
      </c>
      <c r="F3" s="38">
        <v>900</v>
      </c>
      <c r="G3" s="39" t="s">
        <v>6</v>
      </c>
      <c r="H3" s="39">
        <v>900</v>
      </c>
      <c r="I3" s="40"/>
      <c r="J3" s="40"/>
      <c r="K3" s="48"/>
      <c r="L3" s="48"/>
    </row>
    <row r="4" spans="1:12" ht="12.75">
      <c r="A4" s="36" t="s">
        <v>7</v>
      </c>
      <c r="B4" s="36">
        <v>930</v>
      </c>
      <c r="C4" s="37" t="s">
        <v>7</v>
      </c>
      <c r="D4" s="37">
        <v>900</v>
      </c>
      <c r="E4" s="38" t="s">
        <v>7</v>
      </c>
      <c r="F4" s="38">
        <v>1020</v>
      </c>
      <c r="G4" s="39" t="s">
        <v>7</v>
      </c>
      <c r="H4" s="39">
        <v>900</v>
      </c>
      <c r="I4" s="40"/>
      <c r="J4" s="40"/>
      <c r="K4" s="48"/>
      <c r="L4" s="48"/>
    </row>
    <row r="5" spans="1:12" ht="12.75">
      <c r="A5" s="36" t="s">
        <v>8</v>
      </c>
      <c r="B5" s="36"/>
      <c r="C5" s="37" t="s">
        <v>8</v>
      </c>
      <c r="D5" s="37"/>
      <c r="E5" s="38" t="s">
        <v>8</v>
      </c>
      <c r="F5" s="38"/>
      <c r="G5" s="39" t="s">
        <v>8</v>
      </c>
      <c r="H5" s="39"/>
      <c r="I5" s="40"/>
      <c r="J5" s="40"/>
      <c r="K5" s="48"/>
      <c r="L5" s="48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komputer</cp:lastModifiedBy>
  <cp:lastPrinted>2011-04-02T23:15:45Z</cp:lastPrinted>
  <dcterms:created xsi:type="dcterms:W3CDTF">1998-06-05T10:25:00Z</dcterms:created>
  <dcterms:modified xsi:type="dcterms:W3CDTF">2012-12-04T10:56:04Z</dcterms:modified>
  <cp:category/>
  <cp:version/>
  <cp:contentType/>
  <cp:contentStatus/>
</cp:coreProperties>
</file>