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PROTOKÓŁ" sheetId="1" r:id="rId1"/>
    <sheet name="TE" sheetId="2" r:id="rId2"/>
    <sheet name="TS" sheetId="3" r:id="rId3"/>
    <sheet name="TJ" sheetId="4" r:id="rId4"/>
    <sheet name="TM" sheetId="5" r:id="rId5"/>
    <sheet name="TD" sheetId="6" r:id="rId6"/>
    <sheet name="TP" sheetId="7" r:id="rId7"/>
    <sheet name="TN" sheetId="8" r:id="rId8"/>
    <sheet name="Stałe" sheetId="9" r:id="rId9"/>
    <sheet name="Arkusz1" sheetId="10" r:id="rId10"/>
  </sheets>
  <definedNames>
    <definedName name="Excel_BuiltIn__FilterDatabase_6">'TD'!$A$1:$K$27</definedName>
    <definedName name="Excel_BuiltIn__FilterDatabase_4">'TJ'!$A$3:$A$5</definedName>
    <definedName name="Excel_BuiltIn__FilterDatabase_5">'TM'!$A$1:$K$14</definedName>
    <definedName name="TDE1">'Stałe'!$J$2</definedName>
    <definedName name="TDE2">'Stałe'!$J$3</definedName>
    <definedName name="TDE3">'Stałe'!$J$4</definedName>
    <definedName name="TDE4">'Stałe'!#REF!</definedName>
    <definedName name="TEE1">'Stałe'!$B$2</definedName>
    <definedName name="TEE2">'Stałe'!$B$3</definedName>
    <definedName name="TEE3">'Stałe'!$B$4</definedName>
    <definedName name="TEE4">'Stałe'!#REF!</definedName>
    <definedName name="TJE1">'Stałe'!$F$2</definedName>
    <definedName name="TJE2">'Stałe'!$F$3</definedName>
    <definedName name="TJE3">'Stałe'!$F$4</definedName>
    <definedName name="TJE4">'Stałe'!#REF!</definedName>
    <definedName name="TME1">'Stałe'!$H$2</definedName>
    <definedName name="TME2">'Stałe'!$H$3</definedName>
    <definedName name="TME3">'Stałe'!$H$4</definedName>
    <definedName name="TME4">'Stałe'!#REF!</definedName>
    <definedName name="TPE1">'Stałe'!$L$2</definedName>
    <definedName name="TSE1">'Stałe'!$D$2</definedName>
    <definedName name="TSE2">'Stałe'!$D$3</definedName>
    <definedName name="TSE3">'Stałe'!$D$4</definedName>
    <definedName name="TSE4">'Stałe'!#REF!</definedName>
  </definedNames>
  <calcPr fullCalcOnLoad="1"/>
</workbook>
</file>

<file path=xl/sharedStrings.xml><?xml version="1.0" encoding="utf-8"?>
<sst xmlns="http://schemas.openxmlformats.org/spreadsheetml/2006/main" count="341" uniqueCount="182">
  <si>
    <t xml:space="preserve">                                                 VIII Runda Pucharu Dolnego Śląska w Marszach na Orientację                                                  VIII Ogólnopolskie Marsze na Orientację „Złoty Liść Jesieni”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</si>
  <si>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 xml:space="preserve">TERMIN  I  MIEJSCE:  </t>
    </r>
    <r>
      <rPr>
        <sz val="12"/>
        <rFont val="Times New Roman"/>
        <family val="1"/>
      </rPr>
      <t xml:space="preserve"> </t>
    </r>
    <r>
      <rPr>
        <i/>
        <sz val="12"/>
        <rFont val="Comic Sans MS"/>
        <family val="4"/>
      </rPr>
      <t xml:space="preserve">07 - 08 listopada 2014 r. we Wleniu </t>
    </r>
  </si>
  <si>
    <t xml:space="preserve"> 6-8 maja 2011r. Lwówek Śl. 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</si>
  <si>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PTTK Oddział PTTK "Ziemi Lwóweckiej" w Lwówku Śl. 
</t>
    </r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</si>
  <si>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</si>
  <si>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r>
      <t xml:space="preserve">·   </t>
    </r>
    <r>
      <rPr>
        <sz val="12"/>
        <rFont val="Times New Roman"/>
        <family val="1"/>
      </rPr>
      <t xml:space="preserve"> Ośrodek Kultury, Sportu i Turystyki we Wleniu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</si>
  <si>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Nadleśnictwo Lwówek Śl. </t>
    </r>
  </si>
  <si>
    <r>
      <t>·</t>
    </r>
    <r>
      <rPr>
        <sz val="7"/>
        <rFont val="Times New Roman"/>
        <family val="1"/>
      </rPr>
      <t xml:space="preserve">      </t>
    </r>
    <r>
      <rPr>
        <sz val="12"/>
        <rFont val="Times New Roman"/>
        <family val="1"/>
      </rPr>
      <t xml:space="preserve"> Starostwo Powiatowe w Lwówku Śląskim</t>
    </r>
  </si>
  <si>
    <t xml:space="preserve">4.  IMPREZA ZFINANSOWANA Z ŚRODKÓW WŁASNYCH UCZESTNIKÓW </t>
  </si>
  <si>
    <t xml:space="preserve">5.  ETAPY: </t>
  </si>
  <si>
    <t xml:space="preserve">Etap I kat. TE " Noc we Wleniu ", autor: Paweł Idzik </t>
  </si>
  <si>
    <t xml:space="preserve">Etap I kat. TS "  Noc we Wleniu ", autor: Paweł Idzik </t>
  </si>
  <si>
    <t xml:space="preserve">Etap I kat. TJ " Noc we Wleniu ", autor:  Paweł Idzik </t>
  </si>
  <si>
    <t>Etap I kat. TM " Pod Porwakami ", autor:  Adam Pawłowicz</t>
  </si>
  <si>
    <t>Etap I kat. TD " Pod Porwakami  ", autor Adam Pawłowicz</t>
  </si>
  <si>
    <t xml:space="preserve">Etap II kat. TE " Pod Porwakami ", autor Adam Pawłowicz </t>
  </si>
  <si>
    <t>Etap II kat. TS " Pod Porwakami ",  autor:  Adam Pawłowicz</t>
  </si>
  <si>
    <t xml:space="preserve">Etap II kat. TJ " Pod Porwakami ", autor: Adam Pawłowicz </t>
  </si>
  <si>
    <t>Etap II kat. TM "  Pod Gniazdem  ",  autor:  Adam Pawłowicz</t>
  </si>
  <si>
    <t>Etap II kat. TD " Porwaki ",  autor:  Adam Pawłowicz</t>
  </si>
  <si>
    <t>Etap III kat. TE "  Pod Gniazdem ", autor:  Adam Pawłowicz</t>
  </si>
  <si>
    <t xml:space="preserve">Etap III kat. TS " Pod Gniazdem ", autor: Adam Pawłowicz </t>
  </si>
  <si>
    <t>Etap III kat. TJ " Pod Gniazdem  ",  autor:  Adam Pawłowicz</t>
  </si>
  <si>
    <t xml:space="preserve">Etap kat. TN  " Noc we Wleniu ", autor: Paweł Idzik </t>
  </si>
  <si>
    <t>Etap kat. TP " Porwaki ",  autor:  Adam Pawłowicz</t>
  </si>
  <si>
    <t>6.  KLASYFIKACJE:</t>
  </si>
  <si>
    <t>W trakcie zawodów obowiązywała tylko klasyfikacja zespołowa - suma pkt. przeliczeniowych zdobytych przez zespół w 3 (2) etapach. Dodatkowo z odrębną klasyfikacją  przeprowadzono  1 etap nocny dla uczestników z kategorii TM i TD określony jako kategoria TN oraz dla początkujących TP.</t>
  </si>
  <si>
    <r>
      <t xml:space="preserve">7.  UCZESTNICTWO: </t>
    </r>
    <r>
      <rPr>
        <sz val="12"/>
        <rFont val="Times New Roman"/>
        <family val="1"/>
      </rPr>
      <t>do zawodów zgłosiło udział 152 uczestników. Wystartowało: 
 2 zawodników w kategorii TE, 10 zawodników w kat. TS, 5 zawodników w kat. TJ, 23 zawodników w kat. TM, 
  89 w kat. TD, 7 w kat. TP oraz 4  w kat. TN. Razem wystartowało 140 zawodników.</t>
    </r>
  </si>
  <si>
    <r>
      <t xml:space="preserve">8.  WARUNKI ATMOSFERYCZNE: </t>
    </r>
    <r>
      <rPr>
        <sz val="12"/>
        <rFont val="Times New Roman"/>
        <family val="1"/>
      </rPr>
      <t>zawody odbyły się przy słonecznej pogodzie. Jak na jesienną aurę bardzo dobre warunki atmosferyczne.</t>
    </r>
  </si>
  <si>
    <r>
      <t>9.  SĘDZIOWANIE I PUNKTACJA:</t>
    </r>
    <r>
      <rPr>
        <sz val="12"/>
        <rFont val="Times New Roman"/>
        <family val="1"/>
      </rPr>
      <t xml:space="preserve"> zgodnie z Zasadami Punktacji ZG PTTK oraz Regulaminem
Pucharu Dolnego Śląska w MnO</t>
    </r>
  </si>
  <si>
    <t>10.  ZESPÓŁ ORGANIZATORÓW:</t>
  </si>
  <si>
    <t>Kierownik Zawodów: Paweł Idzik  (PinO)</t>
  </si>
  <si>
    <t>Sędzia Główny: Paweł Idzik  (PinO 629)</t>
  </si>
  <si>
    <t xml:space="preserve">Budowa tras: Paweł Idzik  (PInO), Adam Pawłowicz  (PInO), </t>
  </si>
  <si>
    <t>Sędziowanie: Adam Rodziewicz , Janusz Błażków</t>
  </si>
  <si>
    <t>Podziękowanie dla Adama Rodziewicza i Janusza Błażków za pomoc w sprawnym przeprowadzeniu zawodów.</t>
  </si>
  <si>
    <t>11. PROTESTY:</t>
  </si>
  <si>
    <t>Na imprezie nie wybrano komisji odwoławczej. W trakcie zawodów nie wpłynął żaden protest.</t>
  </si>
  <si>
    <t>KIEROWNIK ZAWODÓW                                                                  SĘDZIA GŁÓWNY</t>
  </si>
  <si>
    <t xml:space="preserve">       Paweł Idzik                                                                                               Paweł Idzik</t>
  </si>
  <si>
    <t>Miejsce</t>
  </si>
  <si>
    <t>Imię i Nazwisko</t>
  </si>
  <si>
    <t>Klub</t>
  </si>
  <si>
    <t>Etap 1</t>
  </si>
  <si>
    <t>Etap 2</t>
  </si>
  <si>
    <t>Po etapie 2</t>
  </si>
  <si>
    <t>Etap 3</t>
  </si>
  <si>
    <t>Po etapie 3</t>
  </si>
  <si>
    <t>punkty
karne</t>
  </si>
  <si>
    <t>punkty
przelicze-
niowe</t>
  </si>
  <si>
    <t>miejsce</t>
  </si>
  <si>
    <t>Tadeusz Sławiński Agnieszka Witting-Sławińska</t>
  </si>
  <si>
    <t>PTSM Lubań</t>
  </si>
  <si>
    <t>Krzysztof Desput Janusz Desput</t>
  </si>
  <si>
    <t>"Orientop "Wrocław</t>
  </si>
  <si>
    <t>abs</t>
  </si>
  <si>
    <t>Trubisz Zofia   Ogonowska Irena</t>
  </si>
  <si>
    <t xml:space="preserve">PTSM Lubań </t>
  </si>
  <si>
    <t>Kosiuk Piotr</t>
  </si>
  <si>
    <t>KTK „Czartak” Lwówek Śląski</t>
  </si>
  <si>
    <t>Karolina Rachańska Jacek Warchoł</t>
  </si>
  <si>
    <t xml:space="preserve"> InO TOP PTSM Zgorzelec</t>
  </si>
  <si>
    <t>Tadeusz Prawelski</t>
  </si>
  <si>
    <t>Sławiński Wojtek  Sławińska Anna</t>
  </si>
  <si>
    <t>KTK Łapiguz Siedlęcin</t>
  </si>
  <si>
    <t>Miejscowość</t>
  </si>
  <si>
    <t>punkty przeli-
czeniowe</t>
  </si>
  <si>
    <t>Dawid Karmelita</t>
  </si>
  <si>
    <t xml:space="preserve">Waszkiewicz Mateusz   Drozd Amadeusz </t>
  </si>
  <si>
    <t>InO TOP PTSM Zgorzelec</t>
  </si>
  <si>
    <t>Agnieszka Pawicka   Amanda KleinSchmidt</t>
  </si>
  <si>
    <t xml:space="preserve">MKKT Bogatynia </t>
  </si>
  <si>
    <t>Aleksander Pawłowski  Michał Leński</t>
  </si>
  <si>
    <t xml:space="preserve">MKKT Bogatynia ( PG1 ) </t>
  </si>
  <si>
    <t xml:space="preserve">Chachuła Bartłomiej     Brodniak Paweł </t>
  </si>
  <si>
    <t>Desput Małgorzata</t>
  </si>
  <si>
    <t xml:space="preserve">KTK "Łapiguz" Siedlęcin </t>
  </si>
  <si>
    <t>Chincza Michał                Bojarun Klaudia</t>
  </si>
  <si>
    <t>Michalczewski Michał Michorczyk Emilia</t>
  </si>
  <si>
    <t>Teresa Warchoł         Konrad Pach</t>
  </si>
  <si>
    <t xml:space="preserve">                  InO TOP PTSM Zgorzelec                 (Sulików)</t>
  </si>
  <si>
    <t>Adamczewski Maciej Sławiński Dawid</t>
  </si>
  <si>
    <t xml:space="preserve">Malwina Kłysz          Jakub Kaczmarek </t>
  </si>
  <si>
    <t>PTTK Strzelin</t>
  </si>
  <si>
    <t>Paulina Olszewska    Radzik Dawid</t>
  </si>
  <si>
    <t xml:space="preserve">                 InO TOP PTSM Zgorzelec                       (Gim Zawidów, Gim 1Zgorzelec)</t>
  </si>
  <si>
    <t>Medwedczuk Jakub Więchowski Łukasz</t>
  </si>
  <si>
    <t xml:space="preserve">                 InO TOP PTSM Zgorzelec                       (Gim Zawidów)</t>
  </si>
  <si>
    <t>Żółtowski Michał     Stefanik Oskar</t>
  </si>
  <si>
    <t xml:space="preserve">                 InO TOP PTSM Zgorzelec                       ( Gim 1Zgorzelec)</t>
  </si>
  <si>
    <t>Maria Kulpińska            Katarzyna Makuch</t>
  </si>
  <si>
    <t>Bolków</t>
  </si>
  <si>
    <t>Imię i nazwisko</t>
  </si>
  <si>
    <t>Lipowicz Wojciech           Jakub Doroszczak</t>
  </si>
  <si>
    <t xml:space="preserve">MKKT Bogatynia  ( PG 1/ PG 2) </t>
  </si>
  <si>
    <t>Mateusz Włodarczyk  Wilczyński Miłosz</t>
  </si>
  <si>
    <t xml:space="preserve">MKKT Bogatynia  ( PG 1) </t>
  </si>
  <si>
    <t>Kras Kamil                 Ligęza Szymon</t>
  </si>
  <si>
    <t xml:space="preserve">MKKT Bogatynia ( Opolno) </t>
  </si>
  <si>
    <t>Cisek Amadeusz</t>
  </si>
  <si>
    <t>Zuzanna Madurska    Izabela Daszkiewicz</t>
  </si>
  <si>
    <t>SP Bolków</t>
  </si>
  <si>
    <t>Jan Warchoł              Amrogowicz Kamil</t>
  </si>
  <si>
    <t xml:space="preserve"> InO TOP PTSM Zgorzelec (Sulików)</t>
  </si>
  <si>
    <t>Laura Kasprzyk                Aleksandra Mizdal</t>
  </si>
  <si>
    <t>Natalia Szakiel               Izabela Krzysińska           Sara Nowińska</t>
  </si>
  <si>
    <t>Marszal Michak               Hubert Mizdal                   Mateusz Oleksiak</t>
  </si>
  <si>
    <t xml:space="preserve">MKKT Bogatynia ( SP1) </t>
  </si>
  <si>
    <t>Martyna Pawłowicz          Hania Kowalska</t>
  </si>
  <si>
    <t>SKKT PTTK SP 2 Lwówek Śląski</t>
  </si>
  <si>
    <t>Magdalena Olejarz          Edwina von Kap-herr</t>
  </si>
  <si>
    <t xml:space="preserve">PTTK Strzelin </t>
  </si>
  <si>
    <t>Wiktoria Kłosowska   Kamila Mazurek</t>
  </si>
  <si>
    <t>Mateusz Milewski           Jakub Stochola                Paulina Wiśniewska</t>
  </si>
  <si>
    <t>Paweł Lech                      Nikodem Kubiak               Jakub Drozdowski</t>
  </si>
  <si>
    <t xml:space="preserve">Jabłońska Wiktoria         Zuzanna Marczuk          Joanna Michalkiewicz </t>
  </si>
  <si>
    <t xml:space="preserve">             InO TOP PTSM Zgorzelec                (Gim Zawidów)</t>
  </si>
  <si>
    <t>Emil Plach                       Kacper Ćwiekiel</t>
  </si>
  <si>
    <t>Rodziewicz Dominika</t>
  </si>
  <si>
    <t>KTK " Łapiguz" Siedlęcin</t>
  </si>
  <si>
    <t>Kacper Brędowski    Maksymilian Wyrwal</t>
  </si>
  <si>
    <t>Anna Litwa                    Hubert Olech</t>
  </si>
  <si>
    <t xml:space="preserve">MKKT Bogatynia  ( SP 3) </t>
  </si>
  <si>
    <t xml:space="preserve">Emilia Konieczna          Julia Znamiec        Małgorzata Owsik </t>
  </si>
  <si>
    <t xml:space="preserve"> InO TOP PTSM Zgorzelec (GIM 1)</t>
  </si>
  <si>
    <t>Lachowicz Julia               Garlińska Nikola</t>
  </si>
  <si>
    <t xml:space="preserve">Lis Alicja                          Kadzewicz Paweł </t>
  </si>
  <si>
    <t>Konrad Abramik                Natalia Bancewicz</t>
  </si>
  <si>
    <t>Magdalena Sławińska       Bartłomiej Sławiński</t>
  </si>
  <si>
    <t>Kacper Iwanicki                Bartek Konieczny</t>
  </si>
  <si>
    <t xml:space="preserve">MKKT Bogatynia  ( PG 2) </t>
  </si>
  <si>
    <t>Aleksandra Pora              Julia Droń</t>
  </si>
  <si>
    <t xml:space="preserve">MKKT Bogatynia  (Opolno) </t>
  </si>
  <si>
    <t>Stanisław Smolarek           Oskar Płowuszyński</t>
  </si>
  <si>
    <t xml:space="preserve">MKKT Bogatynia  ( SP 1) </t>
  </si>
  <si>
    <t xml:space="preserve">Żaneta Zdanowska          Alicja Gieracka           Patryk Wysocki  </t>
  </si>
  <si>
    <t>Julia Strączek                 Michał Puzyniak</t>
  </si>
  <si>
    <t>Grzegorz Grabowicz          Klaudia Mazur                   Marek Kondela</t>
  </si>
  <si>
    <t>Karolina Rosołek            Oliwia Zarzycka                Maciej Rzeźwicki</t>
  </si>
  <si>
    <t>Berej Mateusz                 Jasnosz Patrycja             Michalczewska Julia</t>
  </si>
  <si>
    <t xml:space="preserve">Wiktoria Kurant              Łucja Gorczyca           Jakub Tokarski  </t>
  </si>
  <si>
    <t>Krzysztof Sławiński         Pawlak Jan</t>
  </si>
  <si>
    <t xml:space="preserve">Piotr Alber                       Karolina Amrokowicz </t>
  </si>
  <si>
    <t>Justyna Sławińska            Łukasz Szyliński</t>
  </si>
  <si>
    <t>Maja Gudnowicz               Wiktoria Szwemin           Bartek Draj</t>
  </si>
  <si>
    <t>PK (330)</t>
  </si>
  <si>
    <t>Dawid Sielick                 Karol Ignatowicz               Jakub Stępień</t>
  </si>
  <si>
    <t xml:space="preserve">Marcelina Makarewicz       Aleksandra Gajewska </t>
  </si>
  <si>
    <t>Draj Bartosz</t>
  </si>
  <si>
    <t>Kłosowski Wojciech</t>
  </si>
  <si>
    <t>Gudowicz Maja</t>
  </si>
  <si>
    <t>Szczerbaniewicz Wiktoria</t>
  </si>
  <si>
    <t>Szczerbaniewicz Julia</t>
  </si>
  <si>
    <t>Zabłocka Oliwia</t>
  </si>
  <si>
    <t>Patulska Weronika</t>
  </si>
  <si>
    <t>Madurska Zuzanna    Daszkiewicz Izabela</t>
  </si>
  <si>
    <t>TE</t>
  </si>
  <si>
    <t>TS</t>
  </si>
  <si>
    <t>TJ</t>
  </si>
  <si>
    <t>TM</t>
  </si>
  <si>
    <t>TD</t>
  </si>
  <si>
    <t>TP</t>
  </si>
  <si>
    <t>TN</t>
  </si>
  <si>
    <t>E1</t>
  </si>
  <si>
    <t>E2</t>
  </si>
  <si>
    <t>E3</t>
  </si>
  <si>
    <t xml:space="preserve">Marcin Desput 
Małgorzata Desput </t>
  </si>
  <si>
    <t xml:space="preserve">Joanna Komorniczak 
Dawid Karmelita </t>
  </si>
  <si>
    <t xml:space="preserve">Martyna Cybulska </t>
  </si>
  <si>
    <t xml:space="preserve"> PTTK Lwówek Śl. </t>
  </si>
  <si>
    <t xml:space="preserve">Patryk Adamczyk
Kuba Aleksiejuk </t>
  </si>
  <si>
    <t xml:space="preserve">Wiking Szczecin </t>
  </si>
  <si>
    <t xml:space="preserve">Justyna Drążek </t>
  </si>
  <si>
    <t xml:space="preserve">Dawid Wieliczko 
Adrian Stanisz 
Magda Kiljańska </t>
  </si>
  <si>
    <t xml:space="preserve">PTTK Lwówek Śl. (SP.2 Lwówek Śl.) </t>
  </si>
  <si>
    <t xml:space="preserve">Daniel Fecko
Agata Latarecka </t>
  </si>
  <si>
    <t>SKKT "Boberki" przy SP. Pilchowice</t>
  </si>
  <si>
    <t xml:space="preserve">Kacper Czaja 
Wiktoria Śpiewak </t>
  </si>
  <si>
    <t xml:space="preserve">SKKT Wleń </t>
  </si>
  <si>
    <t xml:space="preserve">Zuzanna Huryn 
Ewelina Huryn </t>
  </si>
  <si>
    <t xml:space="preserve">SP. 3 Lwówek Śl.
Gimnazjum Lwówek Śl. </t>
  </si>
  <si>
    <t>Michał Fularz 
Leszek Orzeszek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</si>
</sst>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.00"/>
    <numFmt numFmtId="168" formatCode="H:MM:SS\ AM/PM"/>
  </numFmts>
  <fonts count="13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i/>
      <sz val="12"/>
      <name val="Comic Sans MS"/>
      <family val="4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9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7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4" fillId="0" borderId="0" xfId="0" applyFont="1" applyAlignment="1">
      <alignment wrapText="1"/>
    </xf>
    <xf numFmtId="164" fontId="6" fillId="0" borderId="0" xfId="0" applyFont="1" applyAlignment="1">
      <alignment/>
    </xf>
    <xf numFmtId="164" fontId="9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Border="1" applyAlignment="1">
      <alignment wrapText="1"/>
    </xf>
    <xf numFmtId="164" fontId="6" fillId="0" borderId="0" xfId="0" applyFont="1" applyAlignment="1">
      <alignment horizontal="left" indent="2"/>
    </xf>
    <xf numFmtId="164" fontId="4" fillId="0" borderId="0" xfId="0" applyFont="1" applyAlignment="1">
      <alignment vertical="center" wrapText="1"/>
    </xf>
    <xf numFmtId="164" fontId="0" fillId="0" borderId="0" xfId="0" applyAlignment="1">
      <alignment vertical="center"/>
    </xf>
    <xf numFmtId="164" fontId="4" fillId="0" borderId="0" xfId="0" applyFont="1" applyAlignment="1">
      <alignment horizontal="left" indent="2"/>
    </xf>
    <xf numFmtId="165" fontId="0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Font="1" applyBorder="1" applyAlignment="1" applyProtection="1">
      <alignment horizontal="left" vertical="center" wrapText="1"/>
      <protection locked="0"/>
    </xf>
    <xf numFmtId="166" fontId="0" fillId="0" borderId="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textRotation="90" wrapText="1"/>
    </xf>
    <xf numFmtId="166" fontId="10" fillId="2" borderId="2" xfId="0" applyNumberFormat="1" applyFont="1" applyFill="1" applyBorder="1" applyAlignment="1">
      <alignment horizontal="center" vertical="center" wrapText="1"/>
    </xf>
    <xf numFmtId="167" fontId="11" fillId="2" borderId="2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textRotation="90" wrapText="1"/>
    </xf>
    <xf numFmtId="167" fontId="10" fillId="2" borderId="2" xfId="0" applyNumberFormat="1" applyFont="1" applyFill="1" applyBorder="1" applyAlignment="1">
      <alignment horizontal="center" vertical="center" textRotation="90" wrapText="1"/>
    </xf>
    <xf numFmtId="166" fontId="10" fillId="0" borderId="0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 applyProtection="1">
      <alignment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7" fontId="0" fillId="0" borderId="2" xfId="0" applyNumberFormat="1" applyFont="1" applyBorder="1" applyAlignment="1">
      <alignment horizontal="right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 textRotation="90" wrapText="1"/>
    </xf>
    <xf numFmtId="166" fontId="10" fillId="2" borderId="4" xfId="0" applyNumberFormat="1" applyFont="1" applyFill="1" applyBorder="1" applyAlignment="1">
      <alignment horizontal="center" vertical="center" wrapText="1"/>
    </xf>
    <xf numFmtId="167" fontId="11" fillId="2" borderId="5" xfId="0" applyNumberFormat="1" applyFont="1" applyFill="1" applyBorder="1" applyAlignment="1">
      <alignment horizontal="center" vertical="center" wrapText="1"/>
    </xf>
    <xf numFmtId="167" fontId="11" fillId="2" borderId="6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 textRotation="90" wrapText="1"/>
    </xf>
    <xf numFmtId="167" fontId="10" fillId="2" borderId="7" xfId="0" applyNumberFormat="1" applyFont="1" applyFill="1" applyBorder="1" applyAlignment="1">
      <alignment horizontal="center" vertical="center" textRotation="90" wrapText="1"/>
    </xf>
    <xf numFmtId="166" fontId="10" fillId="2" borderId="8" xfId="0" applyNumberFormat="1" applyFont="1" applyFill="1" applyBorder="1" applyAlignment="1">
      <alignment horizontal="center" vertical="center" textRotation="90" wrapText="1"/>
    </xf>
    <xf numFmtId="166" fontId="0" fillId="0" borderId="2" xfId="0" applyNumberFormat="1" applyFont="1" applyBorder="1" applyAlignment="1" applyProtection="1">
      <alignment horizontal="left" vertical="center" wrapText="1"/>
      <protection locked="0"/>
    </xf>
    <xf numFmtId="165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 wrapText="1"/>
    </xf>
    <xf numFmtId="166" fontId="10" fillId="3" borderId="0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 wrapText="1"/>
    </xf>
    <xf numFmtId="164" fontId="0" fillId="0" borderId="0" xfId="0" applyAlignment="1">
      <alignment horizontal="left" wrapText="1"/>
    </xf>
    <xf numFmtId="164" fontId="0" fillId="3" borderId="0" xfId="0" applyFill="1" applyAlignment="1">
      <alignment/>
    </xf>
    <xf numFmtId="164" fontId="0" fillId="0" borderId="2" xfId="0" applyFont="1" applyBorder="1" applyAlignment="1">
      <alignment vertical="center" wrapText="1"/>
    </xf>
    <xf numFmtId="165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164" fontId="0" fillId="0" borderId="2" xfId="0" applyBorder="1" applyAlignment="1">
      <alignment horizontal="center" vertical="center" wrapText="1"/>
    </xf>
    <xf numFmtId="164" fontId="0" fillId="0" borderId="2" xfId="0" applyFont="1" applyBorder="1" applyAlignment="1">
      <alignment wrapText="1"/>
    </xf>
    <xf numFmtId="164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2" xfId="0" applyFill="1" applyBorder="1" applyAlignment="1">
      <alignment horizontal="center" vertical="center"/>
    </xf>
    <xf numFmtId="164" fontId="0" fillId="0" borderId="2" xfId="0" applyFont="1" applyFill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12" fillId="0" borderId="0" xfId="0" applyFont="1" applyAlignment="1">
      <alignment horizontal="center"/>
    </xf>
    <xf numFmtId="164" fontId="0" fillId="0" borderId="0" xfId="0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164" fontId="0" fillId="0" borderId="9" xfId="0" applyFont="1" applyBorder="1" applyAlignment="1">
      <alignment/>
    </xf>
    <xf numFmtId="164" fontId="0" fillId="0" borderId="2" xfId="0" applyBorder="1" applyAlignment="1">
      <alignment/>
    </xf>
    <xf numFmtId="164" fontId="0" fillId="0" borderId="2" xfId="0" applyBorder="1" applyAlignment="1">
      <alignment horizontal="left" vertical="center"/>
    </xf>
    <xf numFmtId="164" fontId="0" fillId="0" borderId="2" xfId="0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Border="1" applyAlignment="1">
      <alignment horizontal="left" vertical="center" wrapText="1"/>
    </xf>
    <xf numFmtId="164" fontId="12" fillId="0" borderId="10" xfId="0" applyFont="1" applyBorder="1" applyAlignment="1">
      <alignment horizontal="center" vertical="center" wrapText="1"/>
    </xf>
    <xf numFmtId="164" fontId="0" fillId="0" borderId="10" xfId="0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 horizontal="left" vertical="center" wrapText="1"/>
    </xf>
    <xf numFmtId="164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 wrapText="1"/>
      <protection locked="0"/>
    </xf>
    <xf numFmtId="164" fontId="12" fillId="0" borderId="0" xfId="0" applyFont="1" applyBorder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2" xfId="0" applyFont="1" applyFill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9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/>
    </xf>
    <xf numFmtId="164" fontId="0" fillId="5" borderId="2" xfId="0" applyFont="1" applyFill="1" applyBorder="1" applyAlignment="1">
      <alignment/>
    </xf>
    <xf numFmtId="164" fontId="0" fillId="6" borderId="2" xfId="0" applyFont="1" applyFill="1" applyBorder="1" applyAlignment="1">
      <alignment/>
    </xf>
    <xf numFmtId="164" fontId="0" fillId="7" borderId="2" xfId="0" applyFont="1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9" borderId="2" xfId="0" applyFont="1" applyFill="1" applyBorder="1" applyAlignment="1">
      <alignment/>
    </xf>
    <xf numFmtId="164" fontId="1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30" sqref="A30"/>
    </sheetView>
  </sheetViews>
  <sheetFormatPr defaultColWidth="9.00390625" defaultRowHeight="12.75"/>
  <cols>
    <col min="1" max="1" width="118.75390625" style="0" customWidth="1"/>
    <col min="4" max="4" width="79.875" style="0" customWidth="1"/>
    <col min="9" max="9" width="14.875" style="0" customWidth="1"/>
  </cols>
  <sheetData>
    <row r="1" ht="32.25" customHeight="1">
      <c r="A1" s="1" t="s">
        <v>0</v>
      </c>
    </row>
    <row r="2" spans="1:4" ht="12.75">
      <c r="A2" s="2" t="s">
        <v>1</v>
      </c>
      <c r="D2" t="s">
        <v>2</v>
      </c>
    </row>
    <row r="3" ht="1.5" customHeight="1">
      <c r="A3" s="3"/>
    </row>
    <row r="4" spans="1:9" ht="32.25" customHeight="1">
      <c r="A4" s="4" t="s">
        <v>3</v>
      </c>
      <c r="B4" s="4"/>
      <c r="C4" s="4"/>
      <c r="D4" s="4"/>
      <c r="E4" s="4"/>
      <c r="F4" s="4"/>
      <c r="G4" s="4"/>
      <c r="H4" s="4"/>
      <c r="I4" s="4"/>
    </row>
    <row r="5" ht="1.5" customHeight="1">
      <c r="A5" s="3"/>
    </row>
    <row r="6" ht="12.75">
      <c r="A6" s="2" t="s">
        <v>4</v>
      </c>
    </row>
    <row r="7" ht="12.75">
      <c r="A7" s="5" t="s">
        <v>5</v>
      </c>
    </row>
    <row r="8" ht="12.75">
      <c r="A8" s="5" t="s">
        <v>6</v>
      </c>
    </row>
    <row r="9" ht="12.75">
      <c r="A9" s="5" t="s">
        <v>7</v>
      </c>
    </row>
    <row r="10" ht="12.75">
      <c r="A10" s="2" t="s">
        <v>8</v>
      </c>
    </row>
    <row r="11" ht="18.75" customHeight="1">
      <c r="A11" s="2" t="s">
        <v>9</v>
      </c>
    </row>
    <row r="12" spans="1:9" ht="12.75">
      <c r="A12" s="6" t="s">
        <v>10</v>
      </c>
      <c r="B12" s="7"/>
      <c r="C12" s="7"/>
      <c r="D12" s="7"/>
      <c r="E12" s="7"/>
      <c r="F12" s="7"/>
      <c r="G12" s="7"/>
      <c r="H12" s="7"/>
      <c r="I12" s="7"/>
    </row>
    <row r="13" spans="1:9" ht="12.75">
      <c r="A13" s="8" t="s">
        <v>11</v>
      </c>
      <c r="B13" s="8"/>
      <c r="C13" s="8"/>
      <c r="D13" s="8"/>
      <c r="E13" s="8"/>
      <c r="F13" s="8"/>
      <c r="G13" s="8"/>
      <c r="H13" s="8"/>
      <c r="I13" s="8"/>
    </row>
    <row r="14" ht="12.75">
      <c r="A14" s="9" t="s">
        <v>12</v>
      </c>
    </row>
    <row r="15" spans="1:9" ht="12.75">
      <c r="A15" s="8" t="s">
        <v>13</v>
      </c>
      <c r="B15" s="8"/>
      <c r="C15" s="8"/>
      <c r="D15" s="8"/>
      <c r="E15" s="8"/>
      <c r="F15" s="8"/>
      <c r="G15" s="8"/>
      <c r="H15" s="8"/>
      <c r="I15" s="8"/>
    </row>
    <row r="16" ht="12.75">
      <c r="A16" s="9" t="s">
        <v>14</v>
      </c>
    </row>
    <row r="17" spans="1:9" ht="12.75">
      <c r="A17" s="6" t="s">
        <v>15</v>
      </c>
      <c r="B17" s="10"/>
      <c r="C17" s="10"/>
      <c r="D17" s="10"/>
      <c r="E17" s="10"/>
      <c r="F17" s="10"/>
      <c r="G17" s="10"/>
      <c r="H17" s="10"/>
      <c r="I17" s="10"/>
    </row>
    <row r="18" spans="1:9" ht="12.75">
      <c r="A18" s="9" t="s">
        <v>16</v>
      </c>
      <c r="B18" s="10"/>
      <c r="C18" s="10"/>
      <c r="D18" s="10"/>
      <c r="E18" s="10"/>
      <c r="F18" s="10"/>
      <c r="G18" s="10"/>
      <c r="H18" s="10"/>
      <c r="I18" s="10"/>
    </row>
    <row r="19" spans="1:9" ht="12.75">
      <c r="A19" s="8" t="s">
        <v>17</v>
      </c>
      <c r="B19" s="8"/>
      <c r="C19" s="8"/>
      <c r="D19" s="8"/>
      <c r="E19" s="8"/>
      <c r="F19" s="8"/>
      <c r="G19" s="8"/>
      <c r="H19" s="8"/>
      <c r="I19" s="8"/>
    </row>
    <row r="20" spans="1:9" ht="12.75">
      <c r="A20" s="8" t="s">
        <v>18</v>
      </c>
      <c r="B20" s="8"/>
      <c r="C20" s="8"/>
      <c r="D20" s="8"/>
      <c r="E20" s="8"/>
      <c r="F20" s="8"/>
      <c r="G20" s="8"/>
      <c r="H20" s="8"/>
      <c r="I20" s="8"/>
    </row>
    <row r="21" spans="1:9" ht="12.75">
      <c r="A21" s="8" t="s">
        <v>19</v>
      </c>
      <c r="B21" s="8"/>
      <c r="C21" s="8"/>
      <c r="D21" s="8"/>
      <c r="E21" s="8"/>
      <c r="F21" s="8"/>
      <c r="G21" s="8"/>
      <c r="H21" s="8"/>
      <c r="I21" s="8"/>
    </row>
    <row r="22" ht="12.75">
      <c r="A22" s="6" t="s">
        <v>20</v>
      </c>
    </row>
    <row r="23" ht="12.75">
      <c r="A23" s="6" t="s">
        <v>21</v>
      </c>
    </row>
    <row r="24" ht="12.75">
      <c r="A24" s="6" t="s">
        <v>22</v>
      </c>
    </row>
    <row r="25" spans="1:9" ht="16.5" customHeight="1">
      <c r="A25" s="8" t="s">
        <v>23</v>
      </c>
      <c r="B25" s="8"/>
      <c r="C25" s="8"/>
      <c r="D25" s="8"/>
      <c r="E25" s="8"/>
      <c r="F25" s="8"/>
      <c r="G25" s="8"/>
      <c r="H25" s="8"/>
      <c r="I25" s="8"/>
    </row>
    <row r="26" spans="1:9" ht="15.75" customHeight="1">
      <c r="A26" s="8" t="s">
        <v>24</v>
      </c>
      <c r="B26" s="8"/>
      <c r="C26" s="8"/>
      <c r="D26" s="8"/>
      <c r="E26" s="8"/>
      <c r="F26" s="8"/>
      <c r="G26" s="8"/>
      <c r="H26" s="8"/>
      <c r="I26" s="8"/>
    </row>
    <row r="27" ht="15" customHeight="1">
      <c r="A27" s="11" t="s">
        <v>25</v>
      </c>
    </row>
    <row r="28" ht="50.25" customHeight="1">
      <c r="A28" s="12" t="s">
        <v>26</v>
      </c>
    </row>
    <row r="29" spans="1:15" ht="48" customHeight="1">
      <c r="A29" s="4" t="s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ht="3" customHeight="1">
      <c r="A30" s="13"/>
    </row>
    <row r="31" spans="1:15" ht="30" customHeight="1">
      <c r="A31" s="4" t="s"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ht="1.5" customHeight="1">
      <c r="A32" s="13"/>
    </row>
    <row r="33" spans="1:9" ht="30" customHeight="1">
      <c r="A33" s="4" t="s">
        <v>29</v>
      </c>
      <c r="B33" s="4"/>
      <c r="C33" s="4"/>
      <c r="D33" s="4"/>
      <c r="E33" s="4"/>
      <c r="F33" s="4"/>
      <c r="G33" s="4"/>
      <c r="H33" s="4"/>
      <c r="I33" s="4"/>
    </row>
    <row r="34" ht="1.5" customHeight="1">
      <c r="A34" s="14"/>
    </row>
    <row r="35" ht="12.75">
      <c r="A35" s="11" t="s">
        <v>30</v>
      </c>
    </row>
    <row r="36" ht="12.75">
      <c r="A36" s="15" t="s">
        <v>31</v>
      </c>
    </row>
    <row r="37" ht="19.5" customHeight="1">
      <c r="A37" s="15" t="s">
        <v>32</v>
      </c>
    </row>
    <row r="38" spans="1:9" ht="30.75" customHeight="1">
      <c r="A38" s="16" t="s">
        <v>33</v>
      </c>
      <c r="B38" s="16"/>
      <c r="C38" s="16"/>
      <c r="D38" s="16"/>
      <c r="E38" s="16"/>
      <c r="F38" s="16"/>
      <c r="G38" s="16"/>
      <c r="H38" s="16"/>
      <c r="I38" s="16"/>
    </row>
    <row r="39" ht="12.75" hidden="1">
      <c r="A39" s="6"/>
    </row>
    <row r="40" ht="12.75">
      <c r="A40" s="6" t="s">
        <v>34</v>
      </c>
    </row>
    <row r="41" spans="1:9" ht="16.5" customHeight="1">
      <c r="A41" s="4" t="s">
        <v>35</v>
      </c>
      <c r="B41" s="4"/>
      <c r="C41" s="4"/>
      <c r="D41" s="4"/>
      <c r="E41" s="4"/>
      <c r="F41" s="4"/>
      <c r="G41" s="4"/>
      <c r="H41" s="4"/>
      <c r="I41" s="4"/>
    </row>
    <row r="42" ht="0.75" customHeight="1">
      <c r="A42" s="17"/>
    </row>
    <row r="43" ht="12.75">
      <c r="A43" s="2" t="s">
        <v>36</v>
      </c>
    </row>
    <row r="44" spans="1:9" ht="28.5" customHeight="1">
      <c r="A44" s="18" t="s">
        <v>37</v>
      </c>
      <c r="B44" s="19"/>
      <c r="C44" s="19"/>
      <c r="D44" s="19"/>
      <c r="E44" s="19"/>
      <c r="F44" s="19"/>
      <c r="G44" s="19"/>
      <c r="H44" s="19"/>
      <c r="I44" s="19"/>
    </row>
    <row r="45" ht="15.75" customHeight="1">
      <c r="A45" s="20"/>
    </row>
    <row r="46" spans="1:6" ht="12.75">
      <c r="A46" s="20" t="s">
        <v>38</v>
      </c>
      <c r="F46" s="20"/>
    </row>
    <row r="47" spans="1:14" ht="12.75">
      <c r="A47" s="20" t="s">
        <v>39</v>
      </c>
      <c r="F47" s="8"/>
      <c r="G47" s="8"/>
      <c r="H47" s="8"/>
      <c r="I47" s="8"/>
      <c r="J47" s="8"/>
      <c r="K47" s="8"/>
      <c r="L47" s="8"/>
      <c r="M47" s="8"/>
      <c r="N47" s="8"/>
    </row>
  </sheetData>
  <sheetProtection selectLockedCells="1" selectUnlockedCells="1"/>
  <mergeCells count="14">
    <mergeCell ref="A4:I4"/>
    <mergeCell ref="A13:I13"/>
    <mergeCell ref="A15:I15"/>
    <mergeCell ref="A19:I19"/>
    <mergeCell ref="A20:I20"/>
    <mergeCell ref="A21:I21"/>
    <mergeCell ref="A25:I25"/>
    <mergeCell ref="A26:I26"/>
    <mergeCell ref="A29:O29"/>
    <mergeCell ref="A31:O31"/>
    <mergeCell ref="A33:I33"/>
    <mergeCell ref="A38:I38"/>
    <mergeCell ref="A41:I41"/>
    <mergeCell ref="F47:N47"/>
  </mergeCells>
  <printOptions/>
  <pageMargins left="0.7479166666666667" right="0.7479166666666667" top="0.5118055555555555" bottom="0.6298611111111111" header="0.31527777777777777" footer="0.5118055555555555"/>
  <pageSetup horizontalDpi="300" verticalDpi="300" orientation="portrait" paperSize="9" scale="90"/>
  <headerFooter alignWithMargins="0">
    <oddHeader>&amp;CPROTOKÓŁ  KOŃCOWY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K11" sqref="K11"/>
    </sheetView>
  </sheetViews>
  <sheetFormatPr defaultColWidth="9.00390625" defaultRowHeight="12.75"/>
  <sheetData>
    <row r="2" spans="1:11" ht="12.75">
      <c r="A2" s="34">
        <v>5</v>
      </c>
      <c r="B2" s="53" t="s">
        <v>166</v>
      </c>
      <c r="C2" s="64" t="s">
        <v>76</v>
      </c>
      <c r="D2" s="57">
        <v>240</v>
      </c>
      <c r="E2" s="58">
        <f>IF(D2&lt;&gt;"",IF(ISNUMBER(D2),MAX(1000/Stałe!$N$2*(Stałe!$N$2-D2+MIN(D:D)),0),0),"")</f>
        <v>1000.0000000000001</v>
      </c>
      <c r="F2" s="59">
        <f>IF(E2&lt;&gt;"",RANK(E2,E:E),"")</f>
        <v>1</v>
      </c>
      <c r="G2" s="49">
        <v>0</v>
      </c>
      <c r="H2" s="58" t="e">
        <f>IF(G2&lt;&gt;"",IF(ISNUMBER(G2),MAX(1000/Stałe!$N$3*(Stałe!$N$3-G2+MIN(G:G)),0),0),"")</f>
        <v>#DIV/0!</v>
      </c>
      <c r="I2" s="59" t="e">
        <f>IF(H2&lt;&gt;"",RANK(H2,H:H),"")</f>
        <v>#DIV/0!</v>
      </c>
      <c r="J2" s="58" t="e">
        <f>IF(H2&lt;&gt;"",E2+H2,"")</f>
        <v>#DIV/0!</v>
      </c>
      <c r="K2" s="59" t="e">
        <f>IF(J2&lt;&gt;"",RANK(J2,J:J),"")</f>
        <v>#DIV/0!</v>
      </c>
    </row>
    <row r="3" spans="1:11" ht="12.75">
      <c r="A3" s="34">
        <v>7</v>
      </c>
      <c r="B3" s="70" t="s">
        <v>167</v>
      </c>
      <c r="C3" s="64" t="s">
        <v>76</v>
      </c>
      <c r="D3" s="57">
        <v>705</v>
      </c>
      <c r="E3" s="58">
        <f>IF(D3&lt;&gt;"",IF(ISNUMBER(D3),MAX(1000/Stałe!$N$2*(Stałe!$N$2-D3+MIN(D:D)),0),0),"")</f>
        <v>530.3030303030304</v>
      </c>
      <c r="F3" s="59">
        <f>IF(E3&lt;&gt;"",RANK(E3,E:E),"")</f>
        <v>6</v>
      </c>
      <c r="G3" s="49">
        <v>0</v>
      </c>
      <c r="H3" s="58" t="e">
        <f>IF(G3&lt;&gt;"",IF(ISNUMBER(G3),MAX(1000/Stałe!$N$3*(Stałe!$N$3-G3+MIN(G:G)),0),0),"")</f>
        <v>#DIV/0!</v>
      </c>
      <c r="I3" s="59" t="e">
        <f>IF(H3&lt;&gt;"",RANK(H3,H:H),"")</f>
        <v>#DIV/0!</v>
      </c>
      <c r="J3" s="58" t="e">
        <f>IF(H3&lt;&gt;"",E3+H3,"")</f>
        <v>#DIV/0!</v>
      </c>
      <c r="K3" s="59" t="e">
        <f>IF(J3&lt;&gt;"",RANK(J3,J:J),"")</f>
        <v>#DIV/0!</v>
      </c>
    </row>
    <row r="4" spans="1:11" ht="12.75">
      <c r="A4" s="34">
        <v>3</v>
      </c>
      <c r="B4" s="53" t="s">
        <v>168</v>
      </c>
      <c r="C4" s="62" t="s">
        <v>169</v>
      </c>
      <c r="D4" s="57">
        <v>378</v>
      </c>
      <c r="E4" s="58">
        <f>IF(D4&lt;&gt;"",IF(ISNUMBER(D4),MAX(1000/Stałe!$N$2*(Stałe!$N$2-D4+MIN(D:D)),0),0),"")</f>
        <v>860.6060606060606</v>
      </c>
      <c r="F4" s="59">
        <f>IF(E4&lt;&gt;"",RANK(E4,E:E),"")</f>
        <v>2</v>
      </c>
      <c r="G4" s="49">
        <v>210</v>
      </c>
      <c r="H4" s="58" t="e">
        <f>IF(G4&lt;&gt;"",IF(ISNUMBER(G4),MAX(1000/Stałe!$N$3*(Stałe!$N$3-G4+MIN(G:G)),0),0),"")</f>
        <v>#DIV/0!</v>
      </c>
      <c r="I4" s="59" t="e">
        <f>IF(H4&lt;&gt;"",RANK(H4,H:H),"")</f>
        <v>#DIV/0!</v>
      </c>
      <c r="J4" s="58" t="e">
        <f>IF(H4&lt;&gt;"",E4+H4,"")</f>
        <v>#DIV/0!</v>
      </c>
      <c r="K4" s="59" t="e">
        <f>IF(J4&lt;&gt;"",RANK(J4,J:J),"")</f>
        <v>#DIV/0!</v>
      </c>
    </row>
    <row r="5" spans="1:11" ht="12.75">
      <c r="A5" s="34">
        <v>6</v>
      </c>
      <c r="B5" s="53" t="s">
        <v>170</v>
      </c>
      <c r="C5" s="62" t="s">
        <v>171</v>
      </c>
      <c r="D5" s="49">
        <v>775</v>
      </c>
      <c r="E5" s="58">
        <f>IF(D5&lt;&gt;"",IF(ISNUMBER(D5),MAX(1000/Stałe!$N$2*(Stałe!$N$2-D5+MIN(D:D)),0),0),"")</f>
        <v>459.59595959595964</v>
      </c>
      <c r="F5" s="59">
        <f>IF(E5&lt;&gt;"",RANK(E5,E:E),"")</f>
        <v>7</v>
      </c>
      <c r="G5" s="49">
        <v>0</v>
      </c>
      <c r="H5" s="58" t="e">
        <f>IF(G5&lt;&gt;"",IF(ISNUMBER(G5),MAX(1000/Stałe!$N$3*(Stałe!$N$3-G5+MIN(G:G)),0),0),"")</f>
        <v>#DIV/0!</v>
      </c>
      <c r="I5" s="59" t="e">
        <f>IF(H5&lt;&gt;"",RANK(H5,H:H),"")</f>
        <v>#DIV/0!</v>
      </c>
      <c r="J5" s="58" t="e">
        <f>IF(H5&lt;&gt;"",E5+H5,"")</f>
        <v>#DIV/0!</v>
      </c>
      <c r="K5" s="59" t="e">
        <f>IF(J5&lt;&gt;"",RANK(J5,J:J),"")</f>
        <v>#DIV/0!</v>
      </c>
    </row>
    <row r="6" spans="1:11" ht="12.75">
      <c r="A6" s="34">
        <v>10</v>
      </c>
      <c r="B6" s="53" t="s">
        <v>172</v>
      </c>
      <c r="C6" s="62" t="s">
        <v>169</v>
      </c>
      <c r="D6" s="57">
        <v>493</v>
      </c>
      <c r="E6" s="58">
        <f>IF(D6&lt;&gt;"",IF(ISNUMBER(D6),MAX(1000/Stałe!$N$2*(Stałe!$N$2-D6+MIN(D:D)),0),0),"")</f>
        <v>744.4444444444445</v>
      </c>
      <c r="F6" s="59">
        <f>IF(E6&lt;&gt;"",RANK(E6,E:E),"")</f>
        <v>3</v>
      </c>
      <c r="G6" s="49">
        <v>210</v>
      </c>
      <c r="H6" s="58" t="e">
        <f>IF(G6&lt;&gt;"",IF(ISNUMBER(G6),MAX(1000/Stałe!$N$3*(Stałe!$N$3-G6+MIN(G:G)),0),0),"")</f>
        <v>#DIV/0!</v>
      </c>
      <c r="I6" s="59" t="e">
        <f>IF(H6&lt;&gt;"",RANK(H6,H:H),"")</f>
        <v>#DIV/0!</v>
      </c>
      <c r="J6" s="58" t="e">
        <f>IF(H6&lt;&gt;"",E6+H6,"")</f>
        <v>#DIV/0!</v>
      </c>
      <c r="K6" s="59" t="e">
        <f>IF(J6&lt;&gt;"",RANK(J6,J:J),"")</f>
        <v>#DIV/0!</v>
      </c>
    </row>
    <row r="7" spans="1:11" ht="12.75">
      <c r="A7" s="34">
        <v>2</v>
      </c>
      <c r="B7" s="53" t="s">
        <v>173</v>
      </c>
      <c r="C7" s="60" t="s">
        <v>174</v>
      </c>
      <c r="D7" s="69">
        <v>493</v>
      </c>
      <c r="E7" s="58">
        <f>IF(D7&lt;&gt;"",IF(ISNUMBER(D7),MAX(1000/Stałe!$N$2*(Stałe!$N$2-D7+MIN(D:D)),0),0),"")</f>
        <v>744.4444444444445</v>
      </c>
      <c r="F7" s="59">
        <f>IF(E7&lt;&gt;"",RANK(E7,E:E),"")</f>
        <v>3</v>
      </c>
      <c r="G7" s="49" t="s">
        <v>55</v>
      </c>
      <c r="H7" s="58">
        <f>IF(G7&lt;&gt;"",IF(ISNUMBER(G7),MAX(1000/Stałe!$N$3*(Stałe!$N$3-G7+MIN(G:G)),0),0),"")</f>
        <v>0</v>
      </c>
      <c r="I7" s="59" t="e">
        <f>IF(H7&lt;&gt;"",RANK(H7,H:H),"")</f>
        <v>#DIV/0!</v>
      </c>
      <c r="J7" s="58">
        <f>IF(H7&lt;&gt;"",E7+H7,"")</f>
        <v>744.4444444444445</v>
      </c>
      <c r="K7" s="59" t="e">
        <f>IF(J7&lt;&gt;"",RANK(J7,J:J),"")</f>
        <v>#DIV/0!</v>
      </c>
    </row>
    <row r="8" spans="1:11" ht="12.75">
      <c r="A8" s="34">
        <v>8</v>
      </c>
      <c r="B8" s="53" t="s">
        <v>175</v>
      </c>
      <c r="C8" s="64" t="s">
        <v>176</v>
      </c>
      <c r="D8" s="57">
        <v>677</v>
      </c>
      <c r="E8" s="58">
        <f>IF(D8&lt;&gt;"",IF(ISNUMBER(D8),MAX(1000/Stałe!$N$2*(Stałe!$N$2-D8+MIN(D:D)),0),0),"")</f>
        <v>558.5858585858587</v>
      </c>
      <c r="F8" s="59">
        <f>IF(E8&lt;&gt;"",RANK(E8,E:E),"")</f>
        <v>5</v>
      </c>
      <c r="G8" s="49" t="s">
        <v>55</v>
      </c>
      <c r="H8" s="58">
        <f>IF(G8&lt;&gt;"",IF(ISNUMBER(G8),MAX(1000/Stałe!$N$3*(Stałe!$N$3-G8+MIN(G:G)),0),0),"")</f>
        <v>0</v>
      </c>
      <c r="I8" s="59" t="e">
        <f>IF(H8&lt;&gt;"",RANK(H8,H:H),"")</f>
        <v>#DIV/0!</v>
      </c>
      <c r="J8" s="58">
        <f>IF(H8&lt;&gt;"",E8+H8,"")</f>
        <v>558.5858585858587</v>
      </c>
      <c r="K8" s="59" t="e">
        <f>IF(J8&lt;&gt;"",RANK(J8,J:J),"")</f>
        <v>#DIV/0!</v>
      </c>
    </row>
    <row r="9" spans="1:11" ht="12.75">
      <c r="A9" s="34">
        <v>1</v>
      </c>
      <c r="B9" s="53" t="s">
        <v>177</v>
      </c>
      <c r="C9" s="62" t="s">
        <v>178</v>
      </c>
      <c r="D9" s="65">
        <v>775</v>
      </c>
      <c r="E9" s="58">
        <f>IF(D9&lt;&gt;"",IF(ISNUMBER(D9),MAX(1000/Stałe!$N$2*(Stałe!$N$2-D9+MIN(D:D)),0),0),"")</f>
        <v>459.59595959595964</v>
      </c>
      <c r="F9" s="59">
        <f>IF(E9&lt;&gt;"",RANK(E9,E:E),"")</f>
        <v>7</v>
      </c>
      <c r="G9" s="104" t="s">
        <v>55</v>
      </c>
      <c r="H9" s="58">
        <f>IF(G9&lt;&gt;"",IF(ISNUMBER(G9),MAX(1000/Stałe!$N$3*(Stałe!$N$3-G9+MIN(G:G)),0),0),"")</f>
        <v>0</v>
      </c>
      <c r="I9" s="59" t="e">
        <f>IF(H9&lt;&gt;"",RANK(H9,H:H),"")</f>
        <v>#DIV/0!</v>
      </c>
      <c r="J9" s="58">
        <f>IF(H9&lt;&gt;"",E9+H9,"")</f>
        <v>459.59595959595964</v>
      </c>
      <c r="K9" s="59" t="e">
        <f>IF(J9&lt;&gt;"",RANK(J9,J:J),"")</f>
        <v>#DIV/0!</v>
      </c>
    </row>
    <row r="10" spans="1:11" ht="12.75">
      <c r="A10" s="34">
        <v>4</v>
      </c>
      <c r="B10" s="53" t="s">
        <v>179</v>
      </c>
      <c r="C10" s="64" t="s">
        <v>180</v>
      </c>
      <c r="D10" s="57">
        <v>835</v>
      </c>
      <c r="E10" s="58">
        <f>IF(D10&lt;&gt;"",IF(ISNUMBER(D10),MAX(1000/Stałe!$N$2*(Stałe!$N$2-D10+MIN(D:D)),0),0),"")</f>
        <v>398.989898989899</v>
      </c>
      <c r="F10" s="59">
        <f>IF(E10&lt;&gt;"",RANK(E10,E:E),"")</f>
        <v>9</v>
      </c>
      <c r="G10" s="49" t="s">
        <v>55</v>
      </c>
      <c r="H10" s="58">
        <f>IF(G10&lt;&gt;"",IF(ISNUMBER(G10),MAX(1000/Stałe!$N$3*(Stałe!$N$3-G10+MIN(G:G)),0),0),"")</f>
        <v>0</v>
      </c>
      <c r="I10" s="59" t="e">
        <f>IF(H10&lt;&gt;"",RANK(H10,H:H),"")</f>
        <v>#DIV/0!</v>
      </c>
      <c r="J10" s="58">
        <f>IF(H10&lt;&gt;"",E10+H10,"")</f>
        <v>398.989898989899</v>
      </c>
      <c r="K10" s="59" t="e">
        <f>IF(J10&lt;&gt;"",RANK(J10,J:J),"")</f>
        <v>#DIV/0!</v>
      </c>
    </row>
    <row r="11" spans="1:11" ht="12.75">
      <c r="A11" s="34">
        <v>9</v>
      </c>
      <c r="B11" s="53" t="s">
        <v>181</v>
      </c>
      <c r="C11" s="64" t="s">
        <v>176</v>
      </c>
      <c r="D11" s="57">
        <v>870</v>
      </c>
      <c r="E11" s="58">
        <f>IF(D11&lt;&gt;"",IF(ISNUMBER(D11),MAX(1000/Stałe!$N$2*(Stałe!$N$2-D11+MIN(D:D)),0),0),"")</f>
        <v>363.6363636363637</v>
      </c>
      <c r="F11" s="59">
        <f>IF(E11&lt;&gt;"",RANK(E11,E:E),"")</f>
        <v>10</v>
      </c>
      <c r="G11" s="49" t="s">
        <v>55</v>
      </c>
      <c r="H11" s="58">
        <f>IF(G11&lt;&gt;"",IF(ISNUMBER(G11),MAX(1000/Stałe!$N$3*(Stałe!$N$3-G11+MIN(G:G)),0),0),"")</f>
        <v>0</v>
      </c>
      <c r="I11" s="59" t="e">
        <f>IF(H11&lt;&gt;"",RANK(H11,H:H),"")</f>
        <v>#DIV/0!</v>
      </c>
      <c r="J11" s="58">
        <f>IF(H11&lt;&gt;"",E11+H11,"")</f>
        <v>363.6363636363637</v>
      </c>
      <c r="K11" s="59" t="e">
        <f>IF(J11&lt;&gt;"",RANK(J11,J:J),"")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="88" zoomScaleNormal="88" zoomScaleSheetLayoutView="75" workbookViewId="0" topLeftCell="A1">
      <selection activeCell="E3" sqref="E3"/>
    </sheetView>
  </sheetViews>
  <sheetFormatPr defaultColWidth="9.00390625" defaultRowHeight="12.75"/>
  <cols>
    <col min="1" max="1" width="4.25390625" style="21" customWidth="1"/>
    <col min="2" max="2" width="23.375" style="22" customWidth="1"/>
    <col min="3" max="3" width="22.125" style="23" customWidth="1"/>
    <col min="4" max="4" width="7.625" style="24" customWidth="1"/>
    <col min="5" max="5" width="8.375" style="25" customWidth="1"/>
    <col min="6" max="6" width="3.625" style="21" customWidth="1"/>
    <col min="7" max="7" width="6.625" style="24" customWidth="1"/>
    <col min="8" max="8" width="8.25390625" style="25" customWidth="1"/>
    <col min="9" max="9" width="3.375" style="21" customWidth="1"/>
    <col min="10" max="10" width="8.625" style="25" customWidth="1"/>
    <col min="11" max="11" width="3.625" style="21" customWidth="1"/>
    <col min="12" max="12" width="7.375" style="24" customWidth="1"/>
    <col min="13" max="13" width="8.125" style="25" customWidth="1"/>
    <col min="14" max="14" width="3.625" style="21" customWidth="1"/>
    <col min="15" max="15" width="8.875" style="25" customWidth="1"/>
    <col min="16" max="16" width="4.875" style="21" customWidth="1"/>
    <col min="17" max="252" width="9.125" style="26" customWidth="1"/>
    <col min="253" max="16384" width="9.125" style="0" customWidth="1"/>
  </cols>
  <sheetData>
    <row r="1" spans="1:16" s="30" customFormat="1" ht="15" customHeight="1">
      <c r="A1" s="27" t="s">
        <v>40</v>
      </c>
      <c r="B1" s="28" t="s">
        <v>41</v>
      </c>
      <c r="C1" s="28" t="s">
        <v>42</v>
      </c>
      <c r="D1" s="29" t="s">
        <v>43</v>
      </c>
      <c r="E1" s="29"/>
      <c r="F1" s="29"/>
      <c r="G1" s="29" t="s">
        <v>44</v>
      </c>
      <c r="H1" s="29"/>
      <c r="I1" s="29"/>
      <c r="J1" s="29" t="s">
        <v>45</v>
      </c>
      <c r="K1" s="29"/>
      <c r="L1" s="29" t="s">
        <v>46</v>
      </c>
      <c r="M1" s="29"/>
      <c r="N1" s="29"/>
      <c r="O1" s="29" t="s">
        <v>47</v>
      </c>
      <c r="P1" s="29"/>
    </row>
    <row r="2" spans="1:16" s="33" customFormat="1" ht="66" customHeight="1">
      <c r="A2" s="27"/>
      <c r="B2" s="28"/>
      <c r="C2" s="28"/>
      <c r="D2" s="31" t="s">
        <v>48</v>
      </c>
      <c r="E2" s="32" t="s">
        <v>49</v>
      </c>
      <c r="F2" s="31" t="s">
        <v>50</v>
      </c>
      <c r="G2" s="31" t="s">
        <v>48</v>
      </c>
      <c r="H2" s="32" t="s">
        <v>49</v>
      </c>
      <c r="I2" s="31" t="s">
        <v>50</v>
      </c>
      <c r="J2" s="32" t="s">
        <v>49</v>
      </c>
      <c r="K2" s="31" t="s">
        <v>50</v>
      </c>
      <c r="L2" s="31" t="s">
        <v>48</v>
      </c>
      <c r="M2" s="32" t="s">
        <v>49</v>
      </c>
      <c r="N2" s="31" t="s">
        <v>50</v>
      </c>
      <c r="O2" s="32" t="s">
        <v>49</v>
      </c>
      <c r="P2" s="31" t="s">
        <v>50</v>
      </c>
    </row>
    <row r="3" spans="1:16" ht="39.75" customHeight="1">
      <c r="A3" s="34">
        <v>1</v>
      </c>
      <c r="B3" s="35" t="s">
        <v>51</v>
      </c>
      <c r="C3" s="36" t="s">
        <v>52</v>
      </c>
      <c r="D3" s="37">
        <v>0</v>
      </c>
      <c r="E3" s="38">
        <v>1000</v>
      </c>
      <c r="F3" s="39">
        <v>1</v>
      </c>
      <c r="G3" s="37">
        <v>98</v>
      </c>
      <c r="H3" s="38">
        <v>1000</v>
      </c>
      <c r="I3" s="39">
        <v>1</v>
      </c>
      <c r="J3" s="38">
        <f>IF(H3&lt;&gt;"",E3+H3,"")</f>
        <v>2000</v>
      </c>
      <c r="K3" s="39">
        <v>1</v>
      </c>
      <c r="L3" s="37">
        <v>540</v>
      </c>
      <c r="M3" s="38">
        <v>1000</v>
      </c>
      <c r="N3" s="39">
        <v>1</v>
      </c>
      <c r="O3" s="38">
        <f>IF(M3&lt;&gt;"",J3+M3,"")</f>
        <v>3000</v>
      </c>
      <c r="P3" s="39">
        <v>1</v>
      </c>
    </row>
    <row r="4" ht="12.75">
      <c r="C4" s="22"/>
    </row>
    <row r="5" spans="2:3" ht="12.75">
      <c r="B5" s="23"/>
      <c r="C5" s="22"/>
    </row>
    <row r="6" ht="12.75">
      <c r="C6" s="22"/>
    </row>
    <row r="7" ht="12.75">
      <c r="C7" s="22"/>
    </row>
    <row r="8" ht="12.75">
      <c r="C8" s="22"/>
    </row>
    <row r="9" ht="12.75">
      <c r="C9" s="22"/>
    </row>
    <row r="10" ht="12.75">
      <c r="C10" s="22"/>
    </row>
    <row r="11" ht="12.75">
      <c r="C11" s="22"/>
    </row>
    <row r="12" ht="12.75">
      <c r="C12" s="22"/>
    </row>
    <row r="13" ht="12.75">
      <c r="C13" s="22"/>
    </row>
    <row r="14" ht="12.75">
      <c r="C14" s="22"/>
    </row>
    <row r="15" ht="12.75">
      <c r="C15" s="22"/>
    </row>
    <row r="16" ht="12.75">
      <c r="C16" s="22"/>
    </row>
    <row r="17" ht="12.75">
      <c r="C17" s="22"/>
    </row>
  </sheetData>
  <sheetProtection selectLockedCells="1" selectUnlockedCells="1"/>
  <mergeCells count="8">
    <mergeCell ref="A1:A2"/>
    <mergeCell ref="B1:B2"/>
    <mergeCell ref="C1:C2"/>
    <mergeCell ref="D1:F1"/>
    <mergeCell ref="G1:I1"/>
    <mergeCell ref="J1:K1"/>
    <mergeCell ref="L1:N1"/>
    <mergeCell ref="O1:P1"/>
  </mergeCells>
  <printOptions gridLines="1" horizontalCentered="1"/>
  <pageMargins left="0.4722222222222222" right="0.4722222222222222" top="0.7479166666666667" bottom="0.39375" header="0.3541666666666667" footer="0.5118055555555555"/>
  <pageSetup horizontalDpi="300" verticalDpi="300" orientation="landscape" paperSize="9" scale="85"/>
  <headerFooter alignWithMargins="0">
    <oddHeader>&amp;CXVIII Ogólnopolska InO "Wiosna '2011"
Kategoria 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zoomScale="90" zoomScaleNormal="90" zoomScaleSheetLayoutView="75" workbookViewId="0" topLeftCell="A1">
      <selection activeCell="C16" sqref="C16"/>
    </sheetView>
  </sheetViews>
  <sheetFormatPr defaultColWidth="9.00390625" defaultRowHeight="12.75"/>
  <cols>
    <col min="1" max="1" width="4.125" style="21" customWidth="1"/>
    <col min="2" max="2" width="20.00390625" style="22" customWidth="1"/>
    <col min="3" max="3" width="26.625" style="23" customWidth="1"/>
    <col min="4" max="4" width="7.625" style="24" customWidth="1"/>
    <col min="5" max="5" width="8.375" style="25" customWidth="1"/>
    <col min="6" max="6" width="3.625" style="21" customWidth="1"/>
    <col min="7" max="7" width="6.625" style="24" customWidth="1"/>
    <col min="8" max="8" width="8.25390625" style="25" customWidth="1"/>
    <col min="9" max="9" width="3.375" style="21" customWidth="1"/>
    <col min="10" max="10" width="8.625" style="25" customWidth="1"/>
    <col min="11" max="11" width="3.625" style="21" customWidth="1"/>
    <col min="12" max="12" width="6.75390625" style="24" customWidth="1"/>
    <col min="13" max="13" width="8.125" style="25" customWidth="1"/>
    <col min="14" max="14" width="3.625" style="21" customWidth="1"/>
    <col min="15" max="15" width="8.875" style="25" customWidth="1"/>
    <col min="16" max="16" width="3.625" style="21" customWidth="1"/>
    <col min="17" max="252" width="9.125" style="26" customWidth="1"/>
    <col min="253" max="16384" width="9.125" style="0" customWidth="1"/>
  </cols>
  <sheetData>
    <row r="1" spans="1:16" s="30" customFormat="1" ht="12.75" customHeight="1">
      <c r="A1" s="40" t="s">
        <v>40</v>
      </c>
      <c r="B1" s="41" t="s">
        <v>41</v>
      </c>
      <c r="C1" s="41" t="s">
        <v>42</v>
      </c>
      <c r="D1" s="42" t="s">
        <v>43</v>
      </c>
      <c r="E1" s="42"/>
      <c r="F1" s="42"/>
      <c r="G1" s="42" t="s">
        <v>44</v>
      </c>
      <c r="H1" s="42"/>
      <c r="I1" s="42"/>
      <c r="J1" s="42" t="s">
        <v>45</v>
      </c>
      <c r="K1" s="42"/>
      <c r="L1" s="42" t="s">
        <v>46</v>
      </c>
      <c r="M1" s="42"/>
      <c r="N1" s="42"/>
      <c r="O1" s="43" t="s">
        <v>47</v>
      </c>
      <c r="P1" s="43"/>
    </row>
    <row r="2" spans="1:16" s="33" customFormat="1" ht="63" customHeight="1">
      <c r="A2" s="40"/>
      <c r="B2" s="41"/>
      <c r="C2" s="41"/>
      <c r="D2" s="44" t="s">
        <v>48</v>
      </c>
      <c r="E2" s="45" t="s">
        <v>49</v>
      </c>
      <c r="F2" s="44" t="s">
        <v>50</v>
      </c>
      <c r="G2" s="44" t="s">
        <v>48</v>
      </c>
      <c r="H2" s="45" t="s">
        <v>49</v>
      </c>
      <c r="I2" s="44" t="s">
        <v>50</v>
      </c>
      <c r="J2" s="45" t="s">
        <v>49</v>
      </c>
      <c r="K2" s="44" t="s">
        <v>50</v>
      </c>
      <c r="L2" s="44" t="s">
        <v>48</v>
      </c>
      <c r="M2" s="45" t="s">
        <v>49</v>
      </c>
      <c r="N2" s="44" t="s">
        <v>50</v>
      </c>
      <c r="O2" s="45" t="s">
        <v>49</v>
      </c>
      <c r="P2" s="46" t="s">
        <v>50</v>
      </c>
    </row>
    <row r="3" spans="1:16" ht="27.75" customHeight="1">
      <c r="A3" s="34">
        <f>IF(P3&lt;&gt;"",P3,K3)</f>
        <v>1</v>
      </c>
      <c r="B3" s="35" t="s">
        <v>53</v>
      </c>
      <c r="C3" s="36" t="s">
        <v>54</v>
      </c>
      <c r="D3" s="37" t="s">
        <v>55</v>
      </c>
      <c r="E3" s="38">
        <f>IF(D3&lt;&gt;"",IF(ISNUMBER(D3),MAX(1000/TSE1*(TSE1-D3+MIN(D:D)),0),0),"")</f>
        <v>0</v>
      </c>
      <c r="F3" s="39">
        <f>IF(E3&lt;&gt;"",RANK(E3,E:E),"")</f>
        <v>2</v>
      </c>
      <c r="G3" s="37">
        <v>80</v>
      </c>
      <c r="H3" s="38">
        <f>IF(G3&lt;&gt;"",IF(ISNUMBER(G3),MAX(1000/TSE2*(TSE2-G3+MIN(G:G)),0),0),"")</f>
        <v>936.6666666666667</v>
      </c>
      <c r="I3" s="39">
        <f>IF(H3&lt;&gt;"",RANK(H3,H:H),"")</f>
        <v>3</v>
      </c>
      <c r="J3" s="38">
        <f>IF(H3&lt;&gt;"",E3+H3,"")</f>
        <v>936.6666666666667</v>
      </c>
      <c r="K3" s="39">
        <f>IF(J3&lt;&gt;"",RANK(J3,J:J),"")</f>
        <v>4</v>
      </c>
      <c r="L3" s="37">
        <v>64</v>
      </c>
      <c r="M3" s="38">
        <f>IF(L3&lt;&gt;"",IF(ISNUMBER(L3),MAX(1000/TSE3*(TSE3-L3+MIN(L:L)),0),0),"")</f>
        <v>1000</v>
      </c>
      <c r="N3" s="39">
        <f>IF(M3&lt;&gt;"",RANK(M3,M:M),"")</f>
        <v>1</v>
      </c>
      <c r="O3" s="38">
        <f>IF(M3&lt;&gt;"",J3+M3,"")</f>
        <v>1936.6666666666667</v>
      </c>
      <c r="P3" s="39">
        <f>IF(O3&lt;&gt;"",RANK(O3,O:O),"")</f>
        <v>1</v>
      </c>
    </row>
    <row r="4" spans="1:16" ht="27.75" customHeight="1">
      <c r="A4" s="34">
        <f>IF(P4&lt;&gt;"",P4,K4)</f>
        <v>2</v>
      </c>
      <c r="B4" s="47" t="s">
        <v>56</v>
      </c>
      <c r="C4" s="36" t="s">
        <v>57</v>
      </c>
      <c r="D4" s="37">
        <v>120</v>
      </c>
      <c r="E4" s="38">
        <f>IF(D4&lt;&gt;"",IF(ISNUMBER(D4),MAX(1000/TSE1*(TSE1-D4+MIN(D:D)),0),0),"")</f>
        <v>1000</v>
      </c>
      <c r="F4" s="39">
        <f>IF(E4&lt;&gt;"",RANK(E4,E:E),"")</f>
        <v>1</v>
      </c>
      <c r="G4" s="37">
        <v>623</v>
      </c>
      <c r="H4" s="38">
        <f>IF(G4&lt;&gt;"",IF(ISNUMBER(G4),MAX(1000/TSE2*(TSE2-G4+MIN(G:G)),0),0),"")</f>
        <v>333.33333333333337</v>
      </c>
      <c r="I4" s="39">
        <f>IF(H4&lt;&gt;"",RANK(H4,H:H),"")</f>
        <v>6</v>
      </c>
      <c r="J4" s="38">
        <f>IF(H4&lt;&gt;"",E4+H4,"")</f>
        <v>1333.3333333333335</v>
      </c>
      <c r="K4" s="39">
        <f>IF(J4&lt;&gt;"",RANK(J4,J:J),"")</f>
        <v>1</v>
      </c>
      <c r="L4" s="37">
        <v>660</v>
      </c>
      <c r="M4" s="38">
        <f>IF(L4&lt;&gt;"",IF(ISNUMBER(L4),MAX(1000/TSE3*(TSE3-L4+MIN(L:L)),0),0),"")</f>
        <v>558.5185185185185</v>
      </c>
      <c r="N4" s="39">
        <f>IF(M4&lt;&gt;"",RANK(M4,M:M),"")</f>
        <v>4</v>
      </c>
      <c r="O4" s="38">
        <f>IF(M4&lt;&gt;"",J4+M4,"")</f>
        <v>1891.851851851852</v>
      </c>
      <c r="P4" s="39">
        <f>IF(O4&lt;&gt;"",RANK(O4,O:O),"")</f>
        <v>2</v>
      </c>
    </row>
    <row r="5" spans="1:16" ht="27.75" customHeight="1">
      <c r="A5" s="34">
        <f>IF(P5&lt;&gt;"",P5,K5)</f>
        <v>3</v>
      </c>
      <c r="B5" s="35" t="s">
        <v>58</v>
      </c>
      <c r="C5" s="36" t="s">
        <v>59</v>
      </c>
      <c r="D5" s="37" t="s">
        <v>55</v>
      </c>
      <c r="E5" s="38">
        <f>IF(D5&lt;&gt;"",IF(ISNUMBER(D5),MAX(1000/TSE1*(TSE1-D5+MIN(D:D)),0),0),"")</f>
        <v>0</v>
      </c>
      <c r="F5" s="39">
        <f>IF(E5&lt;&gt;"",RANK(E5,E:E),"")</f>
        <v>2</v>
      </c>
      <c r="G5" s="37">
        <v>286</v>
      </c>
      <c r="H5" s="38">
        <f>IF(G5&lt;&gt;"",IF(ISNUMBER(G5),MAX(1000/TSE2*(TSE2-G5+MIN(G:G)),0),0),"")</f>
        <v>707.7777777777778</v>
      </c>
      <c r="I5" s="39">
        <f>IF(H5&lt;&gt;"",RANK(H5,H:H),"")</f>
        <v>4</v>
      </c>
      <c r="J5" s="38">
        <f>IF(H5&lt;&gt;"",E5+H5,"")</f>
        <v>707.7777777777778</v>
      </c>
      <c r="K5" s="39">
        <f>IF(J5&lt;&gt;"",RANK(J5,J:J),"")</f>
        <v>5</v>
      </c>
      <c r="L5" s="48">
        <v>225</v>
      </c>
      <c r="M5" s="38">
        <f>IF(L5&lt;&gt;"",IF(ISNUMBER(L5),MAX(1000/TSE3*(TSE3-L5+MIN(L:L)),0),0),"")</f>
        <v>880.7407407407406</v>
      </c>
      <c r="N5" s="39">
        <f>IF(M5&lt;&gt;"",RANK(M5,M:M),"")</f>
        <v>2</v>
      </c>
      <c r="O5" s="38">
        <f>IF(M5&lt;&gt;"",J5+M5,"")</f>
        <v>1588.5185185185185</v>
      </c>
      <c r="P5" s="39">
        <f>IF(O5&lt;&gt;"",RANK(O5,O:O),"")</f>
        <v>3</v>
      </c>
    </row>
    <row r="6" spans="1:16" ht="27.75" customHeight="1">
      <c r="A6" s="34">
        <f>IF(P6&lt;&gt;"",P6,K6)</f>
        <v>4</v>
      </c>
      <c r="B6" s="47" t="s">
        <v>60</v>
      </c>
      <c r="C6" s="49" t="s">
        <v>61</v>
      </c>
      <c r="D6" s="37" t="s">
        <v>55</v>
      </c>
      <c r="E6" s="38">
        <f>IF(D6&lt;&gt;"",IF(ISNUMBER(D6),MAX(1000/TSE1*(TSE1-D6+MIN(D:D)),0),0),"")</f>
        <v>0</v>
      </c>
      <c r="F6" s="39">
        <f>IF(E6&lt;&gt;"",RANK(E6,E:E),"")</f>
        <v>2</v>
      </c>
      <c r="G6" s="37">
        <v>23</v>
      </c>
      <c r="H6" s="38">
        <f>IF(G6&lt;&gt;"",IF(ISNUMBER(G6),MAX(1000/TSE2*(TSE2-G6+MIN(G:G)),0),0),"")</f>
        <v>1000</v>
      </c>
      <c r="I6" s="39">
        <f>IF(H6&lt;&gt;"",RANK(H6,H:H),"")</f>
        <v>1</v>
      </c>
      <c r="J6" s="38">
        <f>IF(H6&lt;&gt;"",E6+H6,"")</f>
        <v>1000</v>
      </c>
      <c r="K6" s="39">
        <f>IF(J6&lt;&gt;"",RANK(J6,J:J),"")</f>
        <v>2</v>
      </c>
      <c r="L6" s="37">
        <v>1105</v>
      </c>
      <c r="M6" s="38">
        <f>IF(L6&lt;&gt;"",IF(ISNUMBER(L6),MAX(1000/TSE3*(TSE3-L6+MIN(L:L)),0),0),"")</f>
        <v>228.88888888888889</v>
      </c>
      <c r="N6" s="39">
        <f>IF(M6&lt;&gt;"",RANK(M6,M:M),"")</f>
        <v>5</v>
      </c>
      <c r="O6" s="38">
        <f>IF(M6&lt;&gt;"",J6+M6,"")</f>
        <v>1228.888888888889</v>
      </c>
      <c r="P6" s="39">
        <f>IF(O6&lt;&gt;"",RANK(O6,O:O),"")</f>
        <v>4</v>
      </c>
    </row>
    <row r="7" spans="1:16" ht="27.75" customHeight="1">
      <c r="A7" s="34">
        <v>5</v>
      </c>
      <c r="B7" s="47" t="s">
        <v>62</v>
      </c>
      <c r="C7" s="49" t="s">
        <v>61</v>
      </c>
      <c r="D7" s="37" t="s">
        <v>55</v>
      </c>
      <c r="E7" s="38">
        <f>IF(D7&lt;&gt;"",IF(ISNUMBER(D7),MAX(1000/TSE1*(TSE1-D7+MIN(D:D)),0),0),"")</f>
        <v>0</v>
      </c>
      <c r="F7" s="39">
        <f>IF(E7&lt;&gt;"",RANK(E7,E:E),"")</f>
        <v>2</v>
      </c>
      <c r="G7" s="37">
        <v>50</v>
      </c>
      <c r="H7" s="38">
        <f>IF(G7&lt;&gt;"",IF(ISNUMBER(G7),MAX(1000/TSE2*(TSE2-G7+MIN(G:G)),0),0),"")</f>
        <v>970</v>
      </c>
      <c r="I7" s="39">
        <f>IF(H7&lt;&gt;"",RANK(H7,H:H),"")</f>
        <v>2</v>
      </c>
      <c r="J7" s="38">
        <f>IF(H7&lt;&gt;"",E7+H7,"")</f>
        <v>970</v>
      </c>
      <c r="K7" s="39">
        <f>IF(J7&lt;&gt;"",RANK(J7,J:J),"")</f>
        <v>3</v>
      </c>
      <c r="L7" s="37">
        <v>1105</v>
      </c>
      <c r="M7" s="38">
        <f>IF(L7&lt;&gt;"",IF(ISNUMBER(L7),MAX(1000/TSE3*(TSE3-L7+MIN(L:L)),0),0),"")</f>
        <v>228.88888888888889</v>
      </c>
      <c r="N7" s="39">
        <f>IF(M7&lt;&gt;"",RANK(M7,M:M),"")</f>
        <v>5</v>
      </c>
      <c r="O7" s="38">
        <f>IF(M7&lt;&gt;"",J7+M7,"")</f>
        <v>1198.888888888889</v>
      </c>
      <c r="P7" s="39">
        <f>IF(O7&lt;&gt;"",RANK(O7,O:O),"")</f>
        <v>5</v>
      </c>
    </row>
    <row r="8" spans="1:16" s="26" customFormat="1" ht="27.75" customHeight="1">
      <c r="A8" s="34">
        <f>IF(P8&lt;&gt;"",P8,K8)</f>
        <v>6</v>
      </c>
      <c r="B8" s="35" t="s">
        <v>63</v>
      </c>
      <c r="C8" s="49" t="s">
        <v>64</v>
      </c>
      <c r="D8" s="37" t="s">
        <v>55</v>
      </c>
      <c r="E8" s="38">
        <f>IF(D8&lt;&gt;"",IF(ISNUMBER(D8),MAX(1000/TSE1*(TSE1-D8+MIN(D:D)),0),0),"")</f>
        <v>0</v>
      </c>
      <c r="F8" s="39">
        <f>IF(E8&lt;&gt;"",RANK(E8,E:E),"")</f>
        <v>2</v>
      </c>
      <c r="G8" s="37">
        <v>473</v>
      </c>
      <c r="H8" s="38">
        <f>IF(G8&lt;&gt;"",IF(ISNUMBER(G8),MAX(1000/TSE2*(TSE2-G8+MIN(G:G)),0),0),"")</f>
        <v>500</v>
      </c>
      <c r="I8" s="39">
        <f>IF(H8&lt;&gt;"",RANK(H8,H:H),"")</f>
        <v>5</v>
      </c>
      <c r="J8" s="38">
        <f>IF(H8&lt;&gt;"",E8+H8,"")</f>
        <v>500</v>
      </c>
      <c r="K8" s="39">
        <f>IF(J8&lt;&gt;"",RANK(J8,J:J),"")</f>
        <v>6</v>
      </c>
      <c r="L8" s="37">
        <v>570</v>
      </c>
      <c r="M8" s="38">
        <f>IF(L8&lt;&gt;"",IF(ISNUMBER(L8),MAX(1000/TSE3*(TSE3-L8+MIN(L:L)),0),0),"")</f>
        <v>625.1851851851851</v>
      </c>
      <c r="N8" s="39">
        <f>IF(M8&lt;&gt;"",RANK(M8,M:M),"")</f>
        <v>3</v>
      </c>
      <c r="O8" s="38">
        <f>IF(M8&lt;&gt;"",J8+M8,"")</f>
        <v>1125.1851851851852</v>
      </c>
      <c r="P8" s="39">
        <f>IF(O8&lt;&gt;"",RANK(O8,O:O),"")</f>
        <v>6</v>
      </c>
    </row>
    <row r="9" ht="27.75" customHeight="1"/>
    <row r="10" ht="27.75" customHeight="1"/>
    <row r="11" ht="27" customHeight="1"/>
  </sheetData>
  <sheetProtection selectLockedCells="1" selectUnlockedCells="1"/>
  <mergeCells count="8">
    <mergeCell ref="A1:A2"/>
    <mergeCell ref="B1:B2"/>
    <mergeCell ref="C1:C2"/>
    <mergeCell ref="D1:F1"/>
    <mergeCell ref="G1:I1"/>
    <mergeCell ref="J1:K1"/>
    <mergeCell ref="L1:N1"/>
    <mergeCell ref="O1:P1"/>
  </mergeCells>
  <printOptions gridLines="1" horizontalCentered="1"/>
  <pageMargins left="0.4722222222222222" right="0.4722222222222222" top="0.7479166666666667" bottom="0.39375" header="0.3541666666666667" footer="0.5118055555555555"/>
  <pageSetup horizontalDpi="300" verticalDpi="300" orientation="landscape" paperSize="9" scale="80"/>
  <headerFooter alignWithMargins="0">
    <oddHeader>&amp;CXVIII Ogólnopolska InO "Wiosna '2011"
Kategoria 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"/>
  <sheetViews>
    <sheetView zoomScale="87" zoomScaleNormal="87" workbookViewId="0" topLeftCell="A1">
      <selection activeCell="E3" sqref="E3"/>
    </sheetView>
  </sheetViews>
  <sheetFormatPr defaultColWidth="9.00390625" defaultRowHeight="12.75"/>
  <cols>
    <col min="1" max="1" width="4.00390625" style="21" customWidth="1"/>
    <col min="2" max="2" width="22.125" style="22" customWidth="1"/>
    <col min="3" max="3" width="24.125" style="23" customWidth="1"/>
    <col min="4" max="4" width="5.375" style="24" customWidth="1"/>
    <col min="5" max="5" width="8.375" style="25" customWidth="1"/>
    <col min="6" max="6" width="3.625" style="21" customWidth="1"/>
    <col min="7" max="7" width="4.875" style="24" customWidth="1"/>
    <col min="8" max="8" width="8.875" style="25" customWidth="1"/>
    <col min="9" max="9" width="3.625" style="21" customWidth="1"/>
    <col min="10" max="10" width="8.625" style="25" customWidth="1"/>
    <col min="11" max="11" width="3.625" style="21" customWidth="1"/>
    <col min="12" max="12" width="5.00390625" style="24" customWidth="1"/>
    <col min="13" max="13" width="8.875" style="25" customWidth="1"/>
    <col min="14" max="14" width="3.625" style="21" customWidth="1"/>
    <col min="15" max="15" width="9.25390625" style="25" customWidth="1"/>
    <col min="16" max="16" width="4.625" style="21" customWidth="1"/>
    <col min="17" max="252" width="9.125" style="26" customWidth="1"/>
    <col min="253" max="16384" width="9.125" style="0" customWidth="1"/>
  </cols>
  <sheetData>
    <row r="1" spans="1:16" s="50" customFormat="1" ht="20.25" customHeight="1">
      <c r="A1" s="31" t="s">
        <v>40</v>
      </c>
      <c r="B1" s="28" t="s">
        <v>41</v>
      </c>
      <c r="C1" s="28" t="s">
        <v>65</v>
      </c>
      <c r="D1" s="29" t="s">
        <v>43</v>
      </c>
      <c r="E1" s="29"/>
      <c r="F1" s="29"/>
      <c r="G1" s="29" t="s">
        <v>44</v>
      </c>
      <c r="H1" s="29"/>
      <c r="I1" s="29"/>
      <c r="J1" s="29" t="s">
        <v>45</v>
      </c>
      <c r="K1" s="29"/>
      <c r="L1" s="29" t="s">
        <v>46</v>
      </c>
      <c r="M1" s="29"/>
      <c r="N1" s="29"/>
      <c r="O1" s="29" t="s">
        <v>47</v>
      </c>
      <c r="P1" s="29"/>
    </row>
    <row r="2" spans="1:16" s="51" customFormat="1" ht="54" customHeight="1">
      <c r="A2" s="31"/>
      <c r="B2" s="31"/>
      <c r="C2" s="31"/>
      <c r="D2" s="31" t="s">
        <v>48</v>
      </c>
      <c r="E2" s="32" t="s">
        <v>66</v>
      </c>
      <c r="F2" s="31" t="s">
        <v>50</v>
      </c>
      <c r="G2" s="31" t="s">
        <v>48</v>
      </c>
      <c r="H2" s="32" t="s">
        <v>66</v>
      </c>
      <c r="I2" s="31" t="s">
        <v>50</v>
      </c>
      <c r="J2" s="32" t="s">
        <v>66</v>
      </c>
      <c r="K2" s="31" t="s">
        <v>50</v>
      </c>
      <c r="L2" s="31" t="s">
        <v>48</v>
      </c>
      <c r="M2" s="32" t="s">
        <v>66</v>
      </c>
      <c r="N2" s="31" t="s">
        <v>50</v>
      </c>
      <c r="O2" s="32" t="s">
        <v>66</v>
      </c>
      <c r="P2" s="31" t="s">
        <v>50</v>
      </c>
    </row>
    <row r="3" spans="1:16" ht="25.5" customHeight="1">
      <c r="A3" s="34">
        <v>1</v>
      </c>
      <c r="B3" s="47" t="s">
        <v>67</v>
      </c>
      <c r="C3" s="52" t="s">
        <v>64</v>
      </c>
      <c r="D3" s="37">
        <v>1020</v>
      </c>
      <c r="E3" s="38" t="e">
        <f>IF(D3&lt;&gt;"",IF(ISNUMBER(D3),MAX(1000/TJE1*(TJE1-D3+MIN(#REF!)),0),0),"")</f>
        <v>#REF!</v>
      </c>
      <c r="F3" s="39" t="e">
        <f>IF(E3&lt;&gt;"",RANK(E3,#REF!),"")</f>
        <v>#REF!</v>
      </c>
      <c r="G3" s="37">
        <v>78</v>
      </c>
      <c r="H3" s="38" t="e">
        <f>IF(G3&lt;&gt;"",IF(ISNUMBER(G3),MAX(1000/TJE2*(TJE2-G3+MIN(#REF!)),0),0),"")</f>
        <v>#REF!</v>
      </c>
      <c r="I3" s="39" t="e">
        <f>IF(H3&lt;&gt;"",RANK(H3,#REF!),"")</f>
        <v>#REF!</v>
      </c>
      <c r="J3" s="38" t="e">
        <f>IF(H3&lt;&gt;"",E3+H3,"")</f>
        <v>#REF!</v>
      </c>
      <c r="K3" s="39" t="e">
        <f>IF(J3&lt;&gt;"",RANK(J3,#REF!),"")</f>
        <v>#REF!</v>
      </c>
      <c r="L3" s="37">
        <v>350</v>
      </c>
      <c r="M3" s="38" t="e">
        <f>IF(L3&lt;&gt;"",IF(ISNUMBER(L3),MAX(1000/TJE3*(TJE3-L3+MIN(#REF!)),0),0),"")</f>
        <v>#REF!</v>
      </c>
      <c r="N3" s="39" t="e">
        <f>IF(M3&lt;&gt;"",RANK(M3,#REF!),"")</f>
        <v>#REF!</v>
      </c>
      <c r="O3" s="38" t="e">
        <f>IF(M3&lt;&gt;"",J3+M3,"")</f>
        <v>#REF!</v>
      </c>
      <c r="P3" s="39" t="e">
        <f>IF(O3&lt;&gt;"",RANK(O3,#REF!),"")</f>
        <v>#REF!</v>
      </c>
    </row>
    <row r="4" spans="1:16" ht="25.5" customHeight="1">
      <c r="A4" s="34">
        <v>2</v>
      </c>
      <c r="B4" s="53" t="s">
        <v>68</v>
      </c>
      <c r="C4" s="52" t="s">
        <v>69</v>
      </c>
      <c r="D4" s="37" t="s">
        <v>55</v>
      </c>
      <c r="E4" s="38">
        <f>IF(D4&lt;&gt;"",IF(ISNUMBER(D4),MAX(1000/TJE1*(TJE1-D4+MIN(#REF!)),0),0),"")</f>
        <v>0</v>
      </c>
      <c r="F4" s="39" t="e">
        <f>IF(E4&lt;&gt;"",RANK(E4,#REF!),"")</f>
        <v>#REF!</v>
      </c>
      <c r="G4" s="37">
        <v>100</v>
      </c>
      <c r="H4" s="38" t="e">
        <f>IF(G4&lt;&gt;"",IF(ISNUMBER(G4),MAX(1000/TJE2*(TJE2-G4+MIN(#REF!)),0),0),"")</f>
        <v>#REF!</v>
      </c>
      <c r="I4" s="39" t="e">
        <f>IF(H4&lt;&gt;"",RANK(H4,#REF!),"")</f>
        <v>#REF!</v>
      </c>
      <c r="J4" s="38" t="e">
        <f>IF(H4&lt;&gt;"",E4+H4,"")</f>
        <v>#REF!</v>
      </c>
      <c r="K4" s="39" t="e">
        <f>IF(J4&lt;&gt;"",RANK(J4,#REF!),"")</f>
        <v>#REF!</v>
      </c>
      <c r="L4" s="37">
        <v>415</v>
      </c>
      <c r="M4" s="38" t="e">
        <f>IF(L4&lt;&gt;"",IF(ISNUMBER(L4),MAX(1000/TJE3*(TJE3-L4+MIN(#REF!)),0),0),"")</f>
        <v>#REF!</v>
      </c>
      <c r="N4" s="39" t="e">
        <f>IF(M4&lt;&gt;"",RANK(M4,#REF!),"")</f>
        <v>#REF!</v>
      </c>
      <c r="O4" s="38" t="e">
        <f>IF(M4&lt;&gt;"",J4+M4,"")</f>
        <v>#REF!</v>
      </c>
      <c r="P4" s="39" t="e">
        <f>IF(O4&lt;&gt;"",RANK(O4,#REF!),"")</f>
        <v>#REF!</v>
      </c>
    </row>
    <row r="5" spans="1:16" ht="12.75">
      <c r="A5" s="34">
        <v>3</v>
      </c>
      <c r="B5" s="53" t="s">
        <v>70</v>
      </c>
      <c r="C5" s="49" t="s">
        <v>71</v>
      </c>
      <c r="D5" s="37" t="s">
        <v>55</v>
      </c>
      <c r="E5" s="38">
        <f>IF(D5&lt;&gt;"",IF(ISNUMBER(D5),MAX(1000/TJE1*(TJE1-D5+MIN(#REF!)),0),0),"")</f>
        <v>0</v>
      </c>
      <c r="F5" s="39" t="e">
        <f>IF(E5&lt;&gt;"",RANK(E5,#REF!),"")</f>
        <v>#REF!</v>
      </c>
      <c r="G5" s="37">
        <v>511</v>
      </c>
      <c r="H5" s="38" t="e">
        <f>IF(G5&lt;&gt;"",IF(ISNUMBER(G5),MAX(1000/TJE2*(TJE2-G5+MIN(#REF!)),0),0),"")</f>
        <v>#REF!</v>
      </c>
      <c r="I5" s="39" t="e">
        <f>IF(H5&lt;&gt;"",RANK(H5,#REF!),"")</f>
        <v>#REF!</v>
      </c>
      <c r="J5" s="38" t="e">
        <f>IF(H5&lt;&gt;"",E5+H5,"")</f>
        <v>#REF!</v>
      </c>
      <c r="K5" s="39" t="e">
        <f>IF(J5&lt;&gt;"",RANK(J5,#REF!),"")</f>
        <v>#REF!</v>
      </c>
      <c r="L5" s="48">
        <v>419</v>
      </c>
      <c r="M5" s="38" t="e">
        <f>IF(L5&lt;&gt;"",IF(ISNUMBER(L5),MAX(1000/TJE3*(TJE3-L5+MIN(#REF!)),0),0),"")</f>
        <v>#REF!</v>
      </c>
      <c r="N5" s="39" t="e">
        <f>IF(M5&lt;&gt;"",RANK(M5,#REF!),"")</f>
        <v>#REF!</v>
      </c>
      <c r="O5" s="38" t="e">
        <f>IF(M5&lt;&gt;"",J5+M5,"")</f>
        <v>#REF!</v>
      </c>
      <c r="P5" s="39" t="e">
        <f>IF(O5&lt;&gt;"",RANK(O5,#REF!),"")</f>
        <v>#REF!</v>
      </c>
    </row>
  </sheetData>
  <sheetProtection selectLockedCells="1" selectUnlockedCells="1"/>
  <mergeCells count="8">
    <mergeCell ref="A1:A2"/>
    <mergeCell ref="B1:B2"/>
    <mergeCell ref="C1:C2"/>
    <mergeCell ref="D1:F1"/>
    <mergeCell ref="G1:I1"/>
    <mergeCell ref="J1:K1"/>
    <mergeCell ref="L1:N1"/>
    <mergeCell ref="O1:P1"/>
  </mergeCells>
  <printOptions gridLines="1" horizontalCentered="1"/>
  <pageMargins left="0.4722222222222222" right="0.4722222222222222" top="0.7479166666666667" bottom="0.39375" header="0.3541666666666667" footer="0.5118055555555555"/>
  <pageSetup horizontalDpi="300" verticalDpi="300" orientation="landscape" paperSize="9" scale="85"/>
  <headerFooter alignWithMargins="0">
    <oddHeader>&amp;CXVIII Ogólnopolska InO "Wiosna '2011"
Kategoria  TJ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L6" sqref="L6"/>
    </sheetView>
  </sheetViews>
  <sheetFormatPr defaultColWidth="9.00390625" defaultRowHeight="12.75"/>
  <cols>
    <col min="1" max="1" width="4.125" style="0" customWidth="1"/>
    <col min="2" max="2" width="22.125" style="0" customWidth="1"/>
    <col min="3" max="3" width="33.875" style="54" customWidth="1"/>
    <col min="4" max="4" width="5.875" style="0" customWidth="1"/>
    <col min="5" max="5" width="11.00390625" style="0" customWidth="1"/>
    <col min="6" max="6" width="3.625" style="0" customWidth="1"/>
    <col min="7" max="7" width="5.625" style="0" customWidth="1"/>
    <col min="8" max="8" width="8.875" style="0" customWidth="1"/>
    <col min="9" max="9" width="3.625" style="0" customWidth="1"/>
    <col min="10" max="10" width="11.00390625" style="0" customWidth="1"/>
    <col min="11" max="11" width="3.625" style="0" customWidth="1"/>
  </cols>
  <sheetData>
    <row r="1" spans="1:11" ht="12.75" customHeight="1">
      <c r="A1" s="31" t="s">
        <v>40</v>
      </c>
      <c r="B1" s="28" t="s">
        <v>41</v>
      </c>
      <c r="C1" s="28" t="s">
        <v>65</v>
      </c>
      <c r="D1" s="29" t="s">
        <v>43</v>
      </c>
      <c r="E1" s="29"/>
      <c r="F1" s="29"/>
      <c r="G1" s="29" t="s">
        <v>44</v>
      </c>
      <c r="H1" s="29"/>
      <c r="I1" s="29"/>
      <c r="J1" s="29" t="s">
        <v>45</v>
      </c>
      <c r="K1" s="29"/>
    </row>
    <row r="2" spans="1:11" s="55" customFormat="1" ht="57.75" customHeight="1">
      <c r="A2" s="31"/>
      <c r="B2" s="31"/>
      <c r="C2" s="31"/>
      <c r="D2" s="31" t="s">
        <v>48</v>
      </c>
      <c r="E2" s="32" t="s">
        <v>49</v>
      </c>
      <c r="F2" s="31" t="s">
        <v>50</v>
      </c>
      <c r="G2" s="31" t="s">
        <v>48</v>
      </c>
      <c r="H2" s="32" t="s">
        <v>49</v>
      </c>
      <c r="I2" s="31" t="s">
        <v>50</v>
      </c>
      <c r="J2" s="32" t="s">
        <v>49</v>
      </c>
      <c r="K2" s="31" t="s">
        <v>50</v>
      </c>
    </row>
    <row r="3" spans="1:12" ht="25.5" customHeight="1">
      <c r="A3" s="39">
        <v>1</v>
      </c>
      <c r="B3" s="56" t="s">
        <v>72</v>
      </c>
      <c r="C3" s="49" t="s">
        <v>73</v>
      </c>
      <c r="D3" s="57">
        <v>25</v>
      </c>
      <c r="E3" s="58" t="e">
        <f>IF(D3&lt;&gt;"",IF(ISNUMBER(D3),MAX(1000/TME1*(TME1-D3+MIN(#REF!)),0),0),"")</f>
        <v>#REF!</v>
      </c>
      <c r="F3" s="59" t="e">
        <f>IF(E3&lt;&gt;"",RANK(E3,#REF!),"")</f>
        <v>#REF!</v>
      </c>
      <c r="G3" s="60">
        <v>0</v>
      </c>
      <c r="H3" s="58" t="e">
        <f>IF(G3&lt;&gt;"",IF(ISNUMBER(G3),MAX(1000/TME2*(TME2-G3+MIN(#REF!)),0),0),"")</f>
        <v>#REF!</v>
      </c>
      <c r="I3" s="59" t="e">
        <f>IF(H3&lt;&gt;"",RANK(H3,#REF!),"")</f>
        <v>#REF!</v>
      </c>
      <c r="J3" s="58" t="e">
        <f>E3+H3</f>
        <v>#REF!</v>
      </c>
      <c r="K3" s="59">
        <v>1</v>
      </c>
      <c r="L3" s="61"/>
    </row>
    <row r="4" spans="1:12" ht="26.25" customHeight="1">
      <c r="A4" s="39">
        <f>K4</f>
        <v>2</v>
      </c>
      <c r="B4" s="56" t="s">
        <v>74</v>
      </c>
      <c r="C4" s="60" t="s">
        <v>61</v>
      </c>
      <c r="D4" s="62">
        <v>50</v>
      </c>
      <c r="E4" s="58" t="e">
        <f>IF(D4&lt;&gt;"",IF(ISNUMBER(D4),MAX(1000/TME1*(TME1-D4+MIN(#REF!)),0),0),"")</f>
        <v>#REF!</v>
      </c>
      <c r="F4" s="59" t="e">
        <f>IF(E4&lt;&gt;"",RANK(E4,#REF!),"")</f>
        <v>#REF!</v>
      </c>
      <c r="G4" s="60">
        <v>25</v>
      </c>
      <c r="H4" s="58" t="e">
        <f>IF(G4&lt;&gt;"",IF(ISNUMBER(G4),MAX(1000/TME2*(TME2-G4+MIN(#REF!)),0),0),"")</f>
        <v>#REF!</v>
      </c>
      <c r="I4" s="59" t="e">
        <f>IF(H4&lt;&gt;"",RANK(H4,#REF!),"")</f>
        <v>#REF!</v>
      </c>
      <c r="J4" s="58" t="e">
        <f>E4+H4</f>
        <v>#REF!</v>
      </c>
      <c r="K4" s="59">
        <v>2</v>
      </c>
      <c r="L4" s="61"/>
    </row>
    <row r="5" spans="1:11" ht="25.5" customHeight="1">
      <c r="A5" s="39">
        <v>3</v>
      </c>
      <c r="B5" s="56" t="s">
        <v>75</v>
      </c>
      <c r="C5" s="60" t="s">
        <v>76</v>
      </c>
      <c r="D5" s="49">
        <v>50</v>
      </c>
      <c r="E5" s="58" t="e">
        <f>IF(D5&lt;&gt;"",IF(ISNUMBER(D5),MAX(1000/TME1*(TME1-D5+MIN(#REF!)),0),0),"")</f>
        <v>#REF!</v>
      </c>
      <c r="F5" s="59" t="e">
        <f>IF(E5&lt;&gt;"",RANK(E5,#REF!),"")</f>
        <v>#REF!</v>
      </c>
      <c r="G5" s="60">
        <v>25</v>
      </c>
      <c r="H5" s="58" t="e">
        <f>IF(G5&lt;&gt;"",IF(ISNUMBER(G5),MAX(1000/TME2*(TME2-G5+MIN(#REF!)),0),0),"")</f>
        <v>#REF!</v>
      </c>
      <c r="I5" s="59" t="e">
        <f>IF(H5&lt;&gt;"",RANK(H5,#REF!),"")</f>
        <v>#REF!</v>
      </c>
      <c r="J5" s="58" t="e">
        <f>E5+H5</f>
        <v>#REF!</v>
      </c>
      <c r="K5" s="59">
        <v>3</v>
      </c>
    </row>
    <row r="6" spans="1:11" ht="28.5" customHeight="1">
      <c r="A6" s="39">
        <v>4</v>
      </c>
      <c r="B6" s="53" t="s">
        <v>77</v>
      </c>
      <c r="C6" s="49" t="s">
        <v>73</v>
      </c>
      <c r="D6" s="49">
        <v>25</v>
      </c>
      <c r="E6" s="58" t="e">
        <f>IF(D6&lt;&gt;"",IF(ISNUMBER(D6),MAX(1000/TME1*(TME1-D6+MIN(#REF!)),0),0),"")</f>
        <v>#REF!</v>
      </c>
      <c r="F6" s="59" t="e">
        <f>IF(E6&lt;&gt;"",RANK(E6,#REF!),"")</f>
        <v>#REF!</v>
      </c>
      <c r="G6" s="60">
        <v>55</v>
      </c>
      <c r="H6" s="58" t="e">
        <f>IF(G6&lt;&gt;"",IF(ISNUMBER(G6),MAX(1000/TME2*(TME2-G6+MIN(#REF!)),0),0),"")</f>
        <v>#REF!</v>
      </c>
      <c r="I6" s="59" t="e">
        <f>IF(H6&lt;&gt;"",RANK(H6,#REF!),"")</f>
        <v>#REF!</v>
      </c>
      <c r="J6" s="58" t="e">
        <f>E6+H6</f>
        <v>#REF!</v>
      </c>
      <c r="K6" s="59">
        <v>4</v>
      </c>
    </row>
    <row r="7" spans="1:11" ht="25.5" customHeight="1">
      <c r="A7" s="39" t="e">
        <f>K7</f>
        <v>#REF!</v>
      </c>
      <c r="B7" s="63" t="s">
        <v>78</v>
      </c>
      <c r="C7" s="60" t="s">
        <v>76</v>
      </c>
      <c r="D7" s="57">
        <v>405</v>
      </c>
      <c r="E7" s="58" t="e">
        <f>IF(D7&lt;&gt;"",IF(ISNUMBER(D7),MAX(1000/TME1*(TME1-D7+MIN(#REF!)),0),0),"")</f>
        <v>#REF!</v>
      </c>
      <c r="F7" s="59" t="e">
        <f>IF(E7&lt;&gt;"",RANK(E7,#REF!),"")</f>
        <v>#REF!</v>
      </c>
      <c r="G7" s="60">
        <v>30</v>
      </c>
      <c r="H7" s="58" t="e">
        <f>IF(G7&lt;&gt;"",IF(ISNUMBER(G7),MAX(1000/TME2*(TME2-G7+MIN(#REF!)),0),0),"")</f>
        <v>#REF!</v>
      </c>
      <c r="I7" s="59" t="e">
        <f>IF(H7&lt;&gt;"",RANK(H7,#REF!),"")</f>
        <v>#REF!</v>
      </c>
      <c r="J7" s="58" t="e">
        <f>E7+H7</f>
        <v>#REF!</v>
      </c>
      <c r="K7" s="59" t="e">
        <f>IF(J7&lt;&gt;"",RANK(J7,#REF!),"")</f>
        <v>#REF!</v>
      </c>
    </row>
    <row r="8" spans="1:11" ht="12.75">
      <c r="A8" s="39" t="e">
        <f>K8</f>
        <v>#REF!</v>
      </c>
      <c r="B8" s="53" t="s">
        <v>79</v>
      </c>
      <c r="C8" s="64" t="s">
        <v>80</v>
      </c>
      <c r="D8" s="65">
        <v>175</v>
      </c>
      <c r="E8" s="58" t="e">
        <f>IF(D8&lt;&gt;"",IF(ISNUMBER(D8),MAX(1000/TME1*(TME1-D8+MIN(#REF!)),0),0),"")</f>
        <v>#REF!</v>
      </c>
      <c r="F8" s="59" t="e">
        <f>IF(E8&lt;&gt;"",RANK(E8,#REF!),"")</f>
        <v>#REF!</v>
      </c>
      <c r="G8" s="60">
        <v>470</v>
      </c>
      <c r="H8" s="58" t="e">
        <f>IF(G8&lt;&gt;"",IF(ISNUMBER(G8),MAX(1000/TME2*(TME2-G8+MIN(#REF!)),0),0),"")</f>
        <v>#REF!</v>
      </c>
      <c r="I8" s="59" t="e">
        <f>IF(H8&lt;&gt;"",RANK(H8,#REF!),"")</f>
        <v>#REF!</v>
      </c>
      <c r="J8" s="58" t="e">
        <f>E8+H8</f>
        <v>#REF!</v>
      </c>
      <c r="K8" s="59" t="e">
        <f>IF(J8&lt;&gt;"",RANK(J8,#REF!),"")</f>
        <v>#REF!</v>
      </c>
    </row>
    <row r="9" spans="1:11" ht="12.75">
      <c r="A9" s="39" t="e">
        <f>K9</f>
        <v>#REF!</v>
      </c>
      <c r="B9" s="53" t="s">
        <v>81</v>
      </c>
      <c r="C9" s="49" t="s">
        <v>73</v>
      </c>
      <c r="D9" s="65">
        <v>600</v>
      </c>
      <c r="E9" s="58" t="e">
        <f>IF(D9&lt;&gt;"",IF(ISNUMBER(D9),MAX(1000/TME1*(TME1-D9+MIN(#REF!)),0),0),"")</f>
        <v>#REF!</v>
      </c>
      <c r="F9" s="59" t="e">
        <f>IF(E9&lt;&gt;"",RANK(E9,#REF!),"")</f>
        <v>#REF!</v>
      </c>
      <c r="G9" s="60">
        <v>261</v>
      </c>
      <c r="H9" s="58" t="e">
        <f>IF(G9&lt;&gt;"",IF(ISNUMBER(G9),MAX(1000/TME2*(TME2-G9+MIN(#REF!)),0),0),"")</f>
        <v>#REF!</v>
      </c>
      <c r="I9" s="59" t="e">
        <f>IF(H9&lt;&gt;"",RANK(H9,#REF!),"")</f>
        <v>#REF!</v>
      </c>
      <c r="J9" s="58" t="e">
        <f>E9+H9</f>
        <v>#REF!</v>
      </c>
      <c r="K9" s="59" t="e">
        <f>IF(J9&lt;&gt;"",RANK(J9,#REF!),"")</f>
        <v>#REF!</v>
      </c>
    </row>
    <row r="10" spans="1:11" ht="12.75">
      <c r="A10" s="39" t="e">
        <f>K10</f>
        <v>#REF!</v>
      </c>
      <c r="B10" s="53" t="s">
        <v>82</v>
      </c>
      <c r="C10" s="49" t="s">
        <v>83</v>
      </c>
      <c r="D10" s="57">
        <v>450</v>
      </c>
      <c r="E10" s="58" t="e">
        <f>IF(D10&lt;&gt;"",IF(ISNUMBER(D10),MAX(1000/TME1*(TME1-D10+MIN(#REF!)),0),0),"")</f>
        <v>#REF!</v>
      </c>
      <c r="F10" s="59" t="e">
        <f>IF(E10&lt;&gt;"",RANK(E10,#REF!),"")</f>
        <v>#REF!</v>
      </c>
      <c r="G10" s="60">
        <v>495</v>
      </c>
      <c r="H10" s="58" t="e">
        <f>IF(G10&lt;&gt;"",IF(ISNUMBER(G10),MAX(1000/TME2*(TME2-G10+MIN(#REF!)),0),0),"")</f>
        <v>#REF!</v>
      </c>
      <c r="I10" s="59" t="e">
        <f>IF(H10&lt;&gt;"",RANK(H10,#REF!),"")</f>
        <v>#REF!</v>
      </c>
      <c r="J10" s="58" t="e">
        <f>E10+H10</f>
        <v>#REF!</v>
      </c>
      <c r="K10" s="59" t="e">
        <f>IF(J10&lt;&gt;"",RANK(J10,#REF!),"")</f>
        <v>#REF!</v>
      </c>
    </row>
    <row r="11" spans="1:11" ht="25.5" customHeight="1">
      <c r="A11" s="39" t="e">
        <f>K11</f>
        <v>#REF!</v>
      </c>
      <c r="B11" s="63" t="s">
        <v>84</v>
      </c>
      <c r="C11" s="64" t="s">
        <v>85</v>
      </c>
      <c r="D11" s="57">
        <v>488</v>
      </c>
      <c r="E11" s="58" t="e">
        <f>IF(D11&lt;&gt;"",IF(ISNUMBER(D11),MAX(1000/TME1*(TME1-D11+MIN(#REF!)),0),0),"")</f>
        <v>#REF!</v>
      </c>
      <c r="F11" s="59" t="e">
        <f>IF(E11&lt;&gt;"",RANK(E11,#REF!),"")</f>
        <v>#REF!</v>
      </c>
      <c r="G11" s="60">
        <v>485</v>
      </c>
      <c r="H11" s="58" t="e">
        <f>IF(G11&lt;&gt;"",IF(ISNUMBER(G11),MAX(1000/TME2*(TME2-G11+MIN(#REF!)),0),0),"")</f>
        <v>#REF!</v>
      </c>
      <c r="I11" s="59" t="e">
        <f>IF(H11&lt;&gt;"",RANK(H11,#REF!),"")</f>
        <v>#REF!</v>
      </c>
      <c r="J11" s="58" t="e">
        <f>E11+H11</f>
        <v>#REF!</v>
      </c>
      <c r="K11" s="59" t="e">
        <f>IF(J11&lt;&gt;"",RANK(J11,#REF!),"")</f>
        <v>#REF!</v>
      </c>
    </row>
    <row r="12" spans="1:11" ht="12.75">
      <c r="A12" s="39" t="e">
        <f>K12</f>
        <v>#REF!</v>
      </c>
      <c r="B12" s="56" t="s">
        <v>86</v>
      </c>
      <c r="C12" s="64" t="s">
        <v>87</v>
      </c>
      <c r="D12" s="49">
        <v>505</v>
      </c>
      <c r="E12" s="58" t="e">
        <f>IF(D12&lt;&gt;"",IF(ISNUMBER(D12),MAX(1000/TME1*(TME1-D12+MIN(#REF!)),0),0),"")</f>
        <v>#REF!</v>
      </c>
      <c r="F12" s="59" t="e">
        <f>IF(E12&lt;&gt;"",RANK(E12,#REF!),"")</f>
        <v>#REF!</v>
      </c>
      <c r="G12" s="60">
        <v>470</v>
      </c>
      <c r="H12" s="58" t="e">
        <f>IF(G12&lt;&gt;"",IF(ISNUMBER(G12),MAX(1000/TME2*(TME2-G12+MIN(#REF!)),0),0),"")</f>
        <v>#REF!</v>
      </c>
      <c r="I12" s="59" t="e">
        <f>IF(H12&lt;&gt;"",RANK(H12,#REF!),"")</f>
        <v>#REF!</v>
      </c>
      <c r="J12" s="58" t="e">
        <f>E12+H12</f>
        <v>#REF!</v>
      </c>
      <c r="K12" s="59" t="e">
        <f>IF(J12&lt;&gt;"",RANK(J12,#REF!),"")</f>
        <v>#REF!</v>
      </c>
    </row>
    <row r="13" spans="1:11" ht="12.75">
      <c r="A13" s="39" t="e">
        <f>K13</f>
        <v>#REF!</v>
      </c>
      <c r="B13" s="63" t="s">
        <v>88</v>
      </c>
      <c r="C13" s="64" t="s">
        <v>89</v>
      </c>
      <c r="D13" s="49">
        <v>635</v>
      </c>
      <c r="E13" s="58" t="e">
        <f>IF(D13&lt;&gt;"",IF(ISNUMBER(D13),MAX(1000/TME1*(TME1-D13+MIN(#REF!)),0),0),"")</f>
        <v>#REF!</v>
      </c>
      <c r="F13" s="59" t="e">
        <f>IF(E13&lt;&gt;"",RANK(E13,#REF!),"")</f>
        <v>#REF!</v>
      </c>
      <c r="G13" s="60">
        <v>405</v>
      </c>
      <c r="H13" s="58" t="e">
        <f>IF(G13&lt;&gt;"",IF(ISNUMBER(G13),MAX(1000/TME2*(TME2-G13+MIN(#REF!)),0),0),"")</f>
        <v>#REF!</v>
      </c>
      <c r="I13" s="59" t="e">
        <f>IF(H13&lt;&gt;"",RANK(H13,#REF!),"")</f>
        <v>#REF!</v>
      </c>
      <c r="J13" s="58" t="e">
        <f>E13+H13</f>
        <v>#REF!</v>
      </c>
      <c r="K13" s="59" t="e">
        <f>IF(J13&lt;&gt;"",RANK(J13,#REF!),"")</f>
        <v>#REF!</v>
      </c>
    </row>
    <row r="14" spans="1:11" ht="12.75">
      <c r="A14" s="39" t="e">
        <f>K14</f>
        <v>#REF!</v>
      </c>
      <c r="B14" s="56" t="s">
        <v>90</v>
      </c>
      <c r="C14" s="49" t="s">
        <v>91</v>
      </c>
      <c r="D14" s="57">
        <v>470</v>
      </c>
      <c r="E14" s="58" t="e">
        <f>IF(D14&lt;&gt;"",IF(ISNUMBER(D14),MAX(1000/TME1*(TME1-D14+MIN(#REF!)),0),0),"")</f>
        <v>#REF!</v>
      </c>
      <c r="F14" s="59" t="e">
        <f>IF(E14&lt;&gt;"",RANK(E14,#REF!),"")</f>
        <v>#REF!</v>
      </c>
      <c r="G14" s="60">
        <v>630</v>
      </c>
      <c r="H14" s="58" t="e">
        <f>IF(G14&lt;&gt;"",IF(ISNUMBER(G14),MAX(1000/TME2*(TME2-G14+MIN(#REF!)),0),0),"")</f>
        <v>#REF!</v>
      </c>
      <c r="I14" s="59" t="e">
        <f>IF(H14&lt;&gt;"",RANK(H14,#REF!),"")</f>
        <v>#REF!</v>
      </c>
      <c r="J14" s="58" t="e">
        <f>E14+H14</f>
        <v>#REF!</v>
      </c>
      <c r="K14" s="59" t="e">
        <f>IF(J14&lt;&gt;"",RANK(J14,#REF!),"")</f>
        <v>#REF!</v>
      </c>
    </row>
  </sheetData>
  <sheetProtection selectLockedCells="1" selectUnlockedCells="1"/>
  <mergeCells count="6">
    <mergeCell ref="A1:A2"/>
    <mergeCell ref="B1:B2"/>
    <mergeCell ref="C1:C2"/>
    <mergeCell ref="D1:F1"/>
    <mergeCell ref="G1:I1"/>
    <mergeCell ref="J1:K1"/>
  </mergeCells>
  <printOptions horizontalCentered="1"/>
  <pageMargins left="0.2902777777777778" right="0.2298611111111111" top="0.5902777777777778" bottom="0.5118055555555555" header="0.25972222222222224" footer="0.5118055555555555"/>
  <pageSetup fitToHeight="1" fitToWidth="1" horizontalDpi="300" verticalDpi="300" orientation="portrait" paperSize="9"/>
  <headerFooter alignWithMargins="0">
    <oddHeader>&amp;CXVIII Ogólnopolska InO "Wiosna '2011"
Kategoria  TM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1"/>
  <sheetViews>
    <sheetView workbookViewId="0" topLeftCell="A1">
      <selection activeCell="E3" sqref="E3"/>
    </sheetView>
  </sheetViews>
  <sheetFormatPr defaultColWidth="9.00390625" defaultRowHeight="12.75"/>
  <cols>
    <col min="1" max="1" width="5.00390625" style="0" customWidth="1"/>
    <col min="2" max="2" width="24.125" style="66" customWidth="1"/>
    <col min="3" max="3" width="30.00390625" style="67" customWidth="1"/>
    <col min="4" max="4" width="5.75390625" style="68" customWidth="1"/>
    <col min="5" max="5" width="8.75390625" style="68" customWidth="1"/>
    <col min="6" max="6" width="3.625" style="68" customWidth="1"/>
    <col min="7" max="7" width="5.625" style="68" customWidth="1"/>
    <col min="8" max="8" width="8.875" style="68" customWidth="1"/>
    <col min="9" max="9" width="3.625" style="68" customWidth="1"/>
    <col min="10" max="10" width="8.625" style="68" customWidth="1"/>
    <col min="11" max="11" width="3.625" style="68" customWidth="1"/>
  </cols>
  <sheetData>
    <row r="1" spans="1:11" ht="12.75" customHeight="1">
      <c r="A1" s="31" t="s">
        <v>40</v>
      </c>
      <c r="B1" s="28" t="s">
        <v>92</v>
      </c>
      <c r="C1" s="28" t="s">
        <v>65</v>
      </c>
      <c r="D1" s="29" t="s">
        <v>43</v>
      </c>
      <c r="E1" s="29"/>
      <c r="F1" s="29"/>
      <c r="G1" s="29" t="s">
        <v>44</v>
      </c>
      <c r="H1" s="29"/>
      <c r="I1" s="29"/>
      <c r="J1" s="29" t="s">
        <v>45</v>
      </c>
      <c r="K1" s="29"/>
    </row>
    <row r="2" spans="1:11" s="55" customFormat="1" ht="72" customHeight="1">
      <c r="A2" s="31"/>
      <c r="B2" s="28"/>
      <c r="C2" s="28"/>
      <c r="D2" s="31" t="s">
        <v>48</v>
      </c>
      <c r="E2" s="32" t="s">
        <v>49</v>
      </c>
      <c r="F2" s="31" t="s">
        <v>50</v>
      </c>
      <c r="G2" s="31" t="s">
        <v>48</v>
      </c>
      <c r="H2" s="32" t="s">
        <v>49</v>
      </c>
      <c r="I2" s="31" t="s">
        <v>50</v>
      </c>
      <c r="J2" s="32" t="s">
        <v>49</v>
      </c>
      <c r="K2" s="31" t="s">
        <v>50</v>
      </c>
    </row>
    <row r="3" spans="1:11" ht="12.75">
      <c r="A3" s="34">
        <f>IF(P3&lt;&gt;"",P3,K3)</f>
        <v>1</v>
      </c>
      <c r="B3" s="53" t="s">
        <v>93</v>
      </c>
      <c r="C3" s="60" t="s">
        <v>94</v>
      </c>
      <c r="D3" s="57">
        <v>50</v>
      </c>
      <c r="E3" s="58">
        <f>IF(D3&lt;&gt;"",IF(ISNUMBER(D3),MAX(1000/TDE1*(TDE1-D3+MIN(#REF!)),0),0),"")</f>
        <v>1000</v>
      </c>
      <c r="F3" s="59">
        <f>IF(E3&lt;&gt;"",RANK(E3,#REF!),"")</f>
        <v>1</v>
      </c>
      <c r="G3" s="49">
        <v>25</v>
      </c>
      <c r="H3" s="58">
        <f>IF(G3&lt;&gt;"",IF(ISNUMBER(G3),MAX(1000/TDE2*(TDE2-G3+MIN(#REF!)),0),0),"")</f>
        <v>1000</v>
      </c>
      <c r="I3" s="59">
        <f>IF(H3&lt;&gt;"",RANK(H3,#REF!),"")</f>
        <v>1</v>
      </c>
      <c r="J3" s="58">
        <f>E3+H3</f>
        <v>2000</v>
      </c>
      <c r="K3" s="59">
        <f>IF(J3&lt;&gt;"",RANK(J3,#REF!),"")</f>
        <v>1</v>
      </c>
    </row>
    <row r="4" spans="1:11" ht="25.5" customHeight="1">
      <c r="A4" s="34">
        <f>IF(P4&lt;&gt;"",P4,K4)</f>
        <v>2</v>
      </c>
      <c r="B4" s="53" t="s">
        <v>95</v>
      </c>
      <c r="C4" s="60" t="s">
        <v>96</v>
      </c>
      <c r="D4" s="49">
        <v>69</v>
      </c>
      <c r="E4" s="58">
        <f>IF(D4&lt;&gt;"",IF(ISNUMBER(D4),MAX(1000/TDE1*(TDE1-D4+MIN(#REF!)),0),0),"")</f>
        <v>957.7777777777778</v>
      </c>
      <c r="F4" s="59">
        <f>IF(E4&lt;&gt;"",RANK(E4,#REF!),"")</f>
        <v>3</v>
      </c>
      <c r="G4" s="49">
        <v>150</v>
      </c>
      <c r="H4" s="58">
        <f>IF(G4&lt;&gt;"",IF(ISNUMBER(G4),MAX(1000/TDE2*(TDE2-G4+MIN(#REF!)),0),0),"")</f>
        <v>826.3888888888889</v>
      </c>
      <c r="I4" s="59">
        <f>IF(H4&lt;&gt;"",RANK(H4,#REF!),"")</f>
        <v>11</v>
      </c>
      <c r="J4" s="58">
        <f>E4+H4</f>
        <v>1784.1666666666667</v>
      </c>
      <c r="K4" s="59">
        <f>IF(J4&lt;&gt;"",RANK(J4,#REF!),"")</f>
        <v>2</v>
      </c>
    </row>
    <row r="5" spans="1:11" ht="12.75">
      <c r="A5" s="34">
        <f>IF(P5&lt;&gt;"",P5,K5)</f>
        <v>3</v>
      </c>
      <c r="B5" s="53" t="s">
        <v>97</v>
      </c>
      <c r="C5" s="64" t="s">
        <v>98</v>
      </c>
      <c r="D5" s="69">
        <v>88</v>
      </c>
      <c r="E5" s="58">
        <f>IF(D5&lt;&gt;"",IF(ISNUMBER(D5),MAX(1000/TDE1*(TDE1-D5+MIN(#REF!)),0),0),"")</f>
        <v>915.5555555555555</v>
      </c>
      <c r="F5" s="59">
        <f>IF(E5&lt;&gt;"",RANK(E5,#REF!),"")</f>
        <v>5</v>
      </c>
      <c r="G5" s="49">
        <v>140</v>
      </c>
      <c r="H5" s="58">
        <f>IF(G5&lt;&gt;"",IF(ISNUMBER(G5),MAX(1000/TDE2*(TDE2-G5+MIN(#REF!)),0),0),"")</f>
        <v>840.2777777777777</v>
      </c>
      <c r="I5" s="59">
        <f>IF(H5&lt;&gt;"",RANK(H5,#REF!),"")</f>
        <v>10</v>
      </c>
      <c r="J5" s="58">
        <f>E5+H5</f>
        <v>1755.8333333333333</v>
      </c>
      <c r="K5" s="59">
        <f>IF(J5&lt;&gt;"",RANK(J5,#REF!),"")</f>
        <v>3</v>
      </c>
    </row>
    <row r="6" spans="1:11" ht="25.5" customHeight="1">
      <c r="A6" s="34">
        <f>IF(P6&lt;&gt;"",P6,K6)</f>
        <v>4</v>
      </c>
      <c r="B6" s="53" t="s">
        <v>99</v>
      </c>
      <c r="C6" s="64" t="s">
        <v>98</v>
      </c>
      <c r="D6" s="57">
        <v>50</v>
      </c>
      <c r="E6" s="58">
        <f>IF(D6&lt;&gt;"",IF(ISNUMBER(D6),MAX(1000/TDE1*(TDE1-D6+MIN(#REF!)),0),0),"")</f>
        <v>1000</v>
      </c>
      <c r="F6" s="59">
        <f>IF(E6&lt;&gt;"",RANK(E6,#REF!),"")</f>
        <v>1</v>
      </c>
      <c r="G6" s="49">
        <v>220</v>
      </c>
      <c r="H6" s="58">
        <f>IF(G6&lt;&gt;"",IF(ISNUMBER(G6),MAX(1000/TDE2*(TDE2-G6+MIN(#REF!)),0),0),"")</f>
        <v>729.1666666666666</v>
      </c>
      <c r="I6" s="59">
        <f>IF(H6&lt;&gt;"",RANK(H6,#REF!),"")</f>
        <v>19</v>
      </c>
      <c r="J6" s="58">
        <f>E6+H6</f>
        <v>1729.1666666666665</v>
      </c>
      <c r="K6" s="59">
        <f>IF(J6&lt;&gt;"",RANK(J6,#REF!),"")</f>
        <v>4</v>
      </c>
    </row>
    <row r="7" spans="1:11" ht="12.75">
      <c r="A7" s="34">
        <f>IF(P7&lt;&gt;"",P7,K7)</f>
        <v>5</v>
      </c>
      <c r="B7" s="53" t="s">
        <v>100</v>
      </c>
      <c r="C7" s="60" t="s">
        <v>101</v>
      </c>
      <c r="D7" s="69">
        <v>95</v>
      </c>
      <c r="E7" s="58">
        <f>IF(D7&lt;&gt;"",IF(ISNUMBER(D7),MAX(1000/TDE1*(TDE1-D7+MIN(#REF!)),0),0),"")</f>
        <v>900</v>
      </c>
      <c r="F7" s="59">
        <f>IF(E7&lt;&gt;"",RANK(E7,#REF!),"")</f>
        <v>7</v>
      </c>
      <c r="G7" s="49">
        <v>160</v>
      </c>
      <c r="H7" s="58">
        <f>IF(G7&lt;&gt;"",IF(ISNUMBER(G7),MAX(1000/TDE2*(TDE2-G7+MIN(#REF!)),0),0),"")</f>
        <v>812.5</v>
      </c>
      <c r="I7" s="59">
        <f>IF(H7&lt;&gt;"",RANK(H7,#REF!),"")</f>
        <v>12</v>
      </c>
      <c r="J7" s="58">
        <f>E7+H7</f>
        <v>1712.5</v>
      </c>
      <c r="K7" s="59">
        <f>IF(J7&lt;&gt;"",RANK(J7,#REF!),"")</f>
        <v>5</v>
      </c>
    </row>
    <row r="8" spans="1:11" ht="25.5" customHeight="1">
      <c r="A8" s="34">
        <f>IF(P8&lt;&gt;"",P8,K8)</f>
        <v>6</v>
      </c>
      <c r="B8" s="53" t="s">
        <v>102</v>
      </c>
      <c r="C8" s="60" t="s">
        <v>103</v>
      </c>
      <c r="D8" s="49">
        <v>75</v>
      </c>
      <c r="E8" s="58">
        <f>IF(D8&lt;&gt;"",IF(ISNUMBER(D8),MAX(1000/TDE1*(TDE1-D8+MIN(#REF!)),0),0),"")</f>
        <v>944.4444444444445</v>
      </c>
      <c r="F8" s="59">
        <f>IF(E8&lt;&gt;"",RANK(E8,#REF!),"")</f>
        <v>4</v>
      </c>
      <c r="G8" s="49">
        <v>250</v>
      </c>
      <c r="H8" s="58">
        <f>IF(G8&lt;&gt;"",IF(ISNUMBER(G8),MAX(1000/TDE2*(TDE2-G8+MIN(#REF!)),0),0),"")</f>
        <v>687.5</v>
      </c>
      <c r="I8" s="59">
        <f>IF(H8&lt;&gt;"",RANK(H8,#REF!),"")</f>
        <v>23</v>
      </c>
      <c r="J8" s="58">
        <f>E8+H8</f>
        <v>1631.9444444444443</v>
      </c>
      <c r="K8" s="59">
        <f>IF(J8&lt;&gt;"",RANK(J8,#REF!),"")</f>
        <v>6</v>
      </c>
    </row>
    <row r="9" spans="1:11" ht="12.75">
      <c r="A9" s="34">
        <f>IF(P9&lt;&gt;"",P9,K9)</f>
        <v>7</v>
      </c>
      <c r="B9" s="53" t="s">
        <v>104</v>
      </c>
      <c r="C9" s="60" t="s">
        <v>96</v>
      </c>
      <c r="D9" s="57">
        <v>205</v>
      </c>
      <c r="E9" s="58">
        <f>IF(D9&lt;&gt;"",IF(ISNUMBER(D9),MAX(1000/TDE1*(TDE1-D9+MIN(#REF!)),0),0),"")</f>
        <v>655.5555555555555</v>
      </c>
      <c r="F9" s="59">
        <f>IF(E9&lt;&gt;"",RANK(E9,#REF!),"")</f>
        <v>11</v>
      </c>
      <c r="G9" s="49">
        <v>60</v>
      </c>
      <c r="H9" s="58">
        <f>IF(G9&lt;&gt;"",IF(ISNUMBER(G9),MAX(1000/TDE2*(TDE2-G9+MIN(#REF!)),0),0),"")</f>
        <v>951.3888888888888</v>
      </c>
      <c r="I9" s="59">
        <f>IF(H9&lt;&gt;"",RANK(H9,#REF!),"")</f>
        <v>2</v>
      </c>
      <c r="J9" s="58">
        <f>E9+H9</f>
        <v>1606.9444444444443</v>
      </c>
      <c r="K9" s="59">
        <f>IF(J9&lt;&gt;"",RANK(J9,#REF!),"")</f>
        <v>7</v>
      </c>
    </row>
    <row r="10" spans="1:11" ht="12.75">
      <c r="A10" s="34">
        <f>IF(P10&lt;&gt;"",P10,K10)</f>
        <v>8</v>
      </c>
      <c r="B10" s="53" t="s">
        <v>105</v>
      </c>
      <c r="C10" s="60" t="s">
        <v>96</v>
      </c>
      <c r="D10" s="57">
        <v>110</v>
      </c>
      <c r="E10" s="58">
        <f>IF(D10&lt;&gt;"",IF(ISNUMBER(D10),MAX(1000/TDE1*(TDE1-D10+MIN(#REF!)),0),0),"")</f>
        <v>866.6666666666667</v>
      </c>
      <c r="F10" s="59">
        <f>IF(E10&lt;&gt;"",RANK(E10,#REF!),"")</f>
        <v>8</v>
      </c>
      <c r="G10" s="49">
        <v>220</v>
      </c>
      <c r="H10" s="58">
        <f>IF(G10&lt;&gt;"",IF(ISNUMBER(G10),MAX(1000/TDE2*(TDE2-G10+MIN(#REF!)),0),0),"")</f>
        <v>729.1666666666666</v>
      </c>
      <c r="I10" s="59">
        <f>IF(H10&lt;&gt;"",RANK(H10,#REF!),"")</f>
        <v>19</v>
      </c>
      <c r="J10" s="58">
        <f>E10+H10</f>
        <v>1595.8333333333335</v>
      </c>
      <c r="K10" s="59">
        <f>IF(J10&lt;&gt;"",RANK(J10,#REF!),"")</f>
        <v>8</v>
      </c>
    </row>
    <row r="11" spans="1:11" ht="12.75">
      <c r="A11" s="34">
        <f>IF(P11&lt;&gt;"",P11,K11)</f>
        <v>9</v>
      </c>
      <c r="B11" s="70" t="s">
        <v>106</v>
      </c>
      <c r="C11" s="64" t="s">
        <v>107</v>
      </c>
      <c r="D11" s="57">
        <v>185</v>
      </c>
      <c r="E11" s="58">
        <f>IF(D11&lt;&gt;"",IF(ISNUMBER(D11),MAX(1000/TDE1*(TDE1-D11+MIN(#REF!)),0),0),"")</f>
        <v>700</v>
      </c>
      <c r="F11" s="59">
        <f>IF(E11&lt;&gt;"",RANK(E11,#REF!),"")</f>
        <v>9</v>
      </c>
      <c r="G11" s="49">
        <v>100</v>
      </c>
      <c r="H11" s="58">
        <f>IF(G11&lt;&gt;"",IF(ISNUMBER(G11),MAX(1000/TDE2*(TDE2-G11+MIN(#REF!)),0),0),"")</f>
        <v>895.8333333333333</v>
      </c>
      <c r="I11" s="59">
        <f>IF(H11&lt;&gt;"",RANK(H11,#REF!),"")</f>
        <v>4</v>
      </c>
      <c r="J11" s="58">
        <f>E11+H11</f>
        <v>1595.8333333333333</v>
      </c>
      <c r="K11" s="59">
        <f>IF(J11&lt;&gt;"",RANK(J11,#REF!),"")</f>
        <v>9</v>
      </c>
    </row>
    <row r="12" spans="1:11" ht="36.75" customHeight="1">
      <c r="A12" s="34">
        <f>IF(P12&lt;&gt;"",P12,K12)</f>
        <v>10</v>
      </c>
      <c r="B12" s="53" t="s">
        <v>108</v>
      </c>
      <c r="C12" s="64" t="s">
        <v>109</v>
      </c>
      <c r="D12" s="57">
        <v>90</v>
      </c>
      <c r="E12" s="58">
        <f>IF(D12&lt;&gt;"",IF(ISNUMBER(D12),MAX(1000/TDE1*(TDE1-D12+MIN(#REF!)),0),0),"")</f>
        <v>911.1111111111112</v>
      </c>
      <c r="F12" s="59">
        <f>IF(E12&lt;&gt;"",RANK(E12,#REF!),"")</f>
        <v>6</v>
      </c>
      <c r="G12" s="49">
        <v>258</v>
      </c>
      <c r="H12" s="58">
        <f>IF(G12&lt;&gt;"",IF(ISNUMBER(G12),MAX(1000/TDE2*(TDE2-G12+MIN(#REF!)),0),0),"")</f>
        <v>676.3888888888889</v>
      </c>
      <c r="I12" s="59">
        <f>IF(H12&lt;&gt;"",RANK(H12,#REF!),"")</f>
        <v>24</v>
      </c>
      <c r="J12" s="58">
        <f>E12+H12</f>
        <v>1587.5</v>
      </c>
      <c r="K12" s="59">
        <f>IF(J12&lt;&gt;"",RANK(J12,#REF!),"")</f>
        <v>10</v>
      </c>
    </row>
    <row r="13" spans="1:11" ht="12.75">
      <c r="A13" s="34">
        <f>IF(P13&lt;&gt;"",P13,K13)</f>
        <v>11</v>
      </c>
      <c r="B13" s="53" t="s">
        <v>110</v>
      </c>
      <c r="C13" s="60" t="s">
        <v>111</v>
      </c>
      <c r="D13" s="57">
        <v>280</v>
      </c>
      <c r="E13" s="58">
        <f>IF(D13&lt;&gt;"",IF(ISNUMBER(D13),MAX(1000/TDE1*(TDE1-D13+MIN(#REF!)),0),0),"")</f>
        <v>488.8888888888889</v>
      </c>
      <c r="F13" s="59">
        <f>IF(E13&lt;&gt;"",RANK(E13,#REF!),"")</f>
        <v>12</v>
      </c>
      <c r="G13" s="49">
        <v>80</v>
      </c>
      <c r="H13" s="58">
        <f>IF(G13&lt;&gt;"",IF(ISNUMBER(G13),MAX(1000/TDE2*(TDE2-G13+MIN(#REF!)),0),0),"")</f>
        <v>923.6111111111111</v>
      </c>
      <c r="I13" s="59">
        <f>IF(H13&lt;&gt;"",RANK(H13,#REF!),"")</f>
        <v>3</v>
      </c>
      <c r="J13" s="58">
        <f>E13+H13</f>
        <v>1412.5</v>
      </c>
      <c r="K13" s="59">
        <f>IF(J13&lt;&gt;"",RANK(J13,#REF!),"")</f>
        <v>11</v>
      </c>
    </row>
    <row r="14" spans="1:11" ht="12.75">
      <c r="A14" s="34">
        <f>IF(P14&lt;&gt;"",P14,K14)</f>
        <v>12</v>
      </c>
      <c r="B14" s="53" t="s">
        <v>112</v>
      </c>
      <c r="C14" s="64" t="s">
        <v>109</v>
      </c>
      <c r="D14" s="57">
        <v>300</v>
      </c>
      <c r="E14" s="58">
        <f>IF(D14&lt;&gt;"",IF(ISNUMBER(D14),MAX(1000/TDE1*(TDE1-D14+MIN(#REF!)),0),0),"")</f>
        <v>444.44444444444446</v>
      </c>
      <c r="F14" s="59">
        <f>IF(E14&lt;&gt;"",RANK(E14,#REF!),"")</f>
        <v>14</v>
      </c>
      <c r="G14" s="49">
        <v>100</v>
      </c>
      <c r="H14" s="58">
        <f>IF(G14&lt;&gt;"",IF(ISNUMBER(G14),MAX(1000/TDE2*(TDE2-G14+MIN(#REF!)),0),0),"")</f>
        <v>895.8333333333333</v>
      </c>
      <c r="I14" s="59">
        <f>IF(H14&lt;&gt;"",RANK(H14,#REF!),"")</f>
        <v>4</v>
      </c>
      <c r="J14" s="58">
        <f>E14+H14</f>
        <v>1340.2777777777778</v>
      </c>
      <c r="K14" s="59">
        <f>IF(J14&lt;&gt;"",RANK(J14,#REF!),"")</f>
        <v>12</v>
      </c>
    </row>
    <row r="15" spans="1:11" ht="12.75">
      <c r="A15" s="34">
        <f>IF(P15&lt;&gt;"",P15,K15)</f>
        <v>13</v>
      </c>
      <c r="B15" s="53" t="s">
        <v>113</v>
      </c>
      <c r="C15" s="60" t="s">
        <v>96</v>
      </c>
      <c r="D15" s="69">
        <v>185</v>
      </c>
      <c r="E15" s="58">
        <f>IF(D15&lt;&gt;"",IF(ISNUMBER(D15),MAX(1000/TDE1*(TDE1-D15+MIN(#REF!)),0),0),"")</f>
        <v>700</v>
      </c>
      <c r="F15" s="59">
        <f>IF(E15&lt;&gt;"",RANK(E15,#REF!),"")</f>
        <v>9</v>
      </c>
      <c r="G15" s="49">
        <v>295</v>
      </c>
      <c r="H15" s="58">
        <f>IF(G15&lt;&gt;"",IF(ISNUMBER(G15),MAX(1000/TDE2*(TDE2-G15+MIN(#REF!)),0),0),"")</f>
        <v>625</v>
      </c>
      <c r="I15" s="59">
        <f>IF(H15&lt;&gt;"",RANK(H15,#REF!),"")</f>
        <v>27</v>
      </c>
      <c r="J15" s="58">
        <f>E15+H15</f>
        <v>1325</v>
      </c>
      <c r="K15" s="59">
        <f>IF(J15&lt;&gt;"",RANK(J15,#REF!),"")</f>
        <v>13</v>
      </c>
    </row>
    <row r="16" spans="1:11" ht="12.75">
      <c r="A16" s="34">
        <f>IF(P16&lt;&gt;"",P16,K16)</f>
        <v>14</v>
      </c>
      <c r="B16" s="53" t="s">
        <v>114</v>
      </c>
      <c r="C16" s="60" t="s">
        <v>111</v>
      </c>
      <c r="D16" s="57">
        <v>290</v>
      </c>
      <c r="E16" s="58">
        <f>IF(D16&lt;&gt;"",IF(ISNUMBER(D16),MAX(1000/TDE1*(TDE1-D16+MIN(#REF!)),0),0),"")</f>
        <v>466.6666666666667</v>
      </c>
      <c r="F16" s="59">
        <f>IF(E16&lt;&gt;"",RANK(E16,#REF!),"")</f>
        <v>13</v>
      </c>
      <c r="G16" s="49">
        <v>205</v>
      </c>
      <c r="H16" s="58">
        <f>IF(G16&lt;&gt;"",IF(ISNUMBER(G16),MAX(1000/TDE2*(TDE2-G16+MIN(#REF!)),0),0),"")</f>
        <v>750</v>
      </c>
      <c r="I16" s="59">
        <f>IF(H16&lt;&gt;"",RANK(H16,#REF!),"")</f>
        <v>16</v>
      </c>
      <c r="J16" s="58">
        <f>E16+H16</f>
        <v>1216.6666666666667</v>
      </c>
      <c r="K16" s="59">
        <f>IF(J16&lt;&gt;"",RANK(J16,#REF!),"")</f>
        <v>14</v>
      </c>
    </row>
    <row r="17" spans="1:11" ht="12.75">
      <c r="A17" s="34">
        <f>IF(P17&lt;&gt;"",P17,K17)</f>
        <v>15</v>
      </c>
      <c r="B17" s="53" t="s">
        <v>115</v>
      </c>
      <c r="C17" s="64" t="s">
        <v>116</v>
      </c>
      <c r="D17" s="57">
        <v>330</v>
      </c>
      <c r="E17" s="58">
        <f>IF(D17&lt;&gt;"",IF(ISNUMBER(D17),MAX(1000/TDE1*(TDE1-D17+MIN(#REF!)),0),0),"")</f>
        <v>377.77777777777777</v>
      </c>
      <c r="F17" s="59">
        <f>IF(E17&lt;&gt;"",RANK(E17,#REF!),"")</f>
        <v>15</v>
      </c>
      <c r="G17" s="49">
        <v>190</v>
      </c>
      <c r="H17" s="58">
        <f>IF(G17&lt;&gt;"",IF(ISNUMBER(G17),MAX(1000/TDE2*(TDE2-G17+MIN(#REF!)),0),0),"")</f>
        <v>770.8333333333333</v>
      </c>
      <c r="I17" s="59">
        <f>IF(H17&lt;&gt;"",RANK(H17,#REF!),"")</f>
        <v>15</v>
      </c>
      <c r="J17" s="58">
        <f>E17+H17</f>
        <v>1148.611111111111</v>
      </c>
      <c r="K17" s="59">
        <f>IF(J17&lt;&gt;"",RANK(J17,#REF!),"")</f>
        <v>15</v>
      </c>
    </row>
    <row r="18" spans="1:11" ht="12.75">
      <c r="A18" s="34">
        <f>IF(P18&lt;&gt;"",P18,K18)</f>
        <v>16</v>
      </c>
      <c r="B18" s="56" t="s">
        <v>117</v>
      </c>
      <c r="C18" s="64" t="s">
        <v>98</v>
      </c>
      <c r="D18" s="57">
        <v>385</v>
      </c>
      <c r="E18" s="58">
        <f>IF(D18&lt;&gt;"",IF(ISNUMBER(D18),MAX(1000/TDE1*(TDE1-D18+MIN(#REF!)),0),0),"")</f>
        <v>255.55555555555557</v>
      </c>
      <c r="F18" s="59">
        <f>IF(E18&lt;&gt;"",RANK(E18,#REF!),"")</f>
        <v>18</v>
      </c>
      <c r="G18" s="49">
        <v>135</v>
      </c>
      <c r="H18" s="58">
        <f>IF(G18&lt;&gt;"",IF(ISNUMBER(G18),MAX(1000/TDE2*(TDE2-G18+MIN(#REF!)),0),0),"")</f>
        <v>847.2222222222222</v>
      </c>
      <c r="I18" s="59">
        <f>IF(H18&lt;&gt;"",RANK(H18,#REF!),"")</f>
        <v>7</v>
      </c>
      <c r="J18" s="58">
        <f>E18+H18</f>
        <v>1102.7777777777778</v>
      </c>
      <c r="K18" s="59">
        <f>IF(J18&lt;&gt;"",RANK(J18,#REF!),"")</f>
        <v>16</v>
      </c>
    </row>
    <row r="19" spans="1:11" ht="27" customHeight="1">
      <c r="A19" s="34">
        <f>IF(P19&lt;&gt;"",P19,K19)</f>
        <v>17</v>
      </c>
      <c r="B19" s="53" t="s">
        <v>118</v>
      </c>
      <c r="C19" s="64" t="s">
        <v>119</v>
      </c>
      <c r="D19" s="69">
        <v>370</v>
      </c>
      <c r="E19" s="58">
        <f>IF(D19&lt;&gt;"",IF(ISNUMBER(D19),MAX(1000/TDE1*(TDE1-D19+MIN(#REF!)),0),0),"")</f>
        <v>288.8888888888889</v>
      </c>
      <c r="F19" s="59">
        <f>IF(E19&lt;&gt;"",RANK(E19,#REF!),"")</f>
        <v>17</v>
      </c>
      <c r="G19" s="49">
        <v>185</v>
      </c>
      <c r="H19" s="58">
        <f>IF(G19&lt;&gt;"",IF(ISNUMBER(G19),MAX(1000/TDE2*(TDE2-G19+MIN(#REF!)),0),0),"")</f>
        <v>777.7777777777777</v>
      </c>
      <c r="I19" s="59">
        <f>IF(H19&lt;&gt;"",RANK(H19,#REF!),"")</f>
        <v>14</v>
      </c>
      <c r="J19" s="58">
        <f>E19+H19</f>
        <v>1066.6666666666665</v>
      </c>
      <c r="K19" s="59">
        <f>IF(J19&lt;&gt;"",RANK(J19,#REF!),"")</f>
        <v>17</v>
      </c>
    </row>
    <row r="20" spans="1:11" ht="27.75" customHeight="1">
      <c r="A20" s="34">
        <f>IF(P20&lt;&gt;"",P20,K20)</f>
        <v>18</v>
      </c>
      <c r="B20" s="53" t="s">
        <v>120</v>
      </c>
      <c r="C20" s="64" t="s">
        <v>107</v>
      </c>
      <c r="D20" s="57">
        <v>360</v>
      </c>
      <c r="E20" s="58">
        <f>IF(D20&lt;&gt;"",IF(ISNUMBER(D20),MAX(1000/TDE1*(TDE1-D20+MIN(#REF!)),0),0),"")</f>
        <v>311.11111111111114</v>
      </c>
      <c r="F20" s="59">
        <f>IF(E20&lt;&gt;"",RANK(E20,#REF!),"")</f>
        <v>16</v>
      </c>
      <c r="G20" s="49">
        <v>230</v>
      </c>
      <c r="H20" s="58">
        <f>IF(G20&lt;&gt;"",IF(ISNUMBER(G20),MAX(1000/TDE2*(TDE2-G20+MIN(#REF!)),0),0),"")</f>
        <v>715.2777777777777</v>
      </c>
      <c r="I20" s="59">
        <f>IF(H20&lt;&gt;"",RANK(H20,#REF!),"")</f>
        <v>22</v>
      </c>
      <c r="J20" s="58">
        <f>E20+H20</f>
        <v>1026.388888888889</v>
      </c>
      <c r="K20" s="59">
        <f>IF(J20&lt;&gt;"",RANK(J20,#REF!),"")</f>
        <v>18</v>
      </c>
    </row>
    <row r="21" spans="1:11" ht="12.75">
      <c r="A21" s="34">
        <f>IF(P21&lt;&gt;"",P21,K21)</f>
        <v>19</v>
      </c>
      <c r="B21" s="53" t="s">
        <v>121</v>
      </c>
      <c r="C21" s="64" t="s">
        <v>122</v>
      </c>
      <c r="D21" s="69">
        <v>440</v>
      </c>
      <c r="E21" s="58">
        <f>IF(D21&lt;&gt;"",IF(ISNUMBER(D21),MAX(1000/TDE1*(TDE1-D21+MIN(#REF!)),0),0),"")</f>
        <v>133.33333333333334</v>
      </c>
      <c r="F21" s="59">
        <f>IF(E21&lt;&gt;"",RANK(E21,#REF!),"")</f>
        <v>21</v>
      </c>
      <c r="G21" s="49">
        <v>135</v>
      </c>
      <c r="H21" s="58">
        <f>IF(G21&lt;&gt;"",IF(ISNUMBER(G21),MAX(1000/TDE2*(TDE2-G21+MIN(#REF!)),0),0),"")</f>
        <v>847.2222222222222</v>
      </c>
      <c r="I21" s="59">
        <f>IF(H21&lt;&gt;"",RANK(H21,#REF!),"")</f>
        <v>7</v>
      </c>
      <c r="J21" s="58">
        <f>E21+H21</f>
        <v>980.5555555555555</v>
      </c>
      <c r="K21" s="59">
        <f>IF(J21&lt;&gt;"",RANK(J21,#REF!),"")</f>
        <v>19</v>
      </c>
    </row>
    <row r="22" spans="1:11" ht="12.75">
      <c r="A22" s="34">
        <f>IF(P22&lt;&gt;"",P22,K22)</f>
        <v>20</v>
      </c>
      <c r="B22" s="53" t="s">
        <v>123</v>
      </c>
      <c r="C22" s="64" t="s">
        <v>124</v>
      </c>
      <c r="D22" s="65">
        <v>424</v>
      </c>
      <c r="E22" s="58">
        <f>IF(D22&lt;&gt;"",IF(ISNUMBER(D22),MAX(1000/TDE1*(TDE1-D22+MIN(#REF!)),0),0),"")</f>
        <v>168.88888888888889</v>
      </c>
      <c r="F22" s="59">
        <f>IF(E22&lt;&gt;"",RANK(E22,#REF!),"")</f>
        <v>20</v>
      </c>
      <c r="G22" s="49">
        <v>210</v>
      </c>
      <c r="H22" s="58">
        <f>IF(G22&lt;&gt;"",IF(ISNUMBER(G22),MAX(1000/TDE2*(TDE2-G22+MIN(#REF!)),0),0),"")</f>
        <v>743.0555555555555</v>
      </c>
      <c r="I22" s="59">
        <f>IF(H22&lt;&gt;"",RANK(H22,#REF!),"")</f>
        <v>17</v>
      </c>
      <c r="J22" s="58">
        <f>E22+H22</f>
        <v>911.9444444444445</v>
      </c>
      <c r="K22" s="59">
        <f>IF(J22&lt;&gt;"",RANK(J22,#REF!),"")</f>
        <v>20</v>
      </c>
    </row>
    <row r="23" spans="1:11" ht="12.75">
      <c r="A23" s="34">
        <f>IF(P23&lt;&gt;"",P23,K23)</f>
        <v>21</v>
      </c>
      <c r="B23" s="71" t="s">
        <v>125</v>
      </c>
      <c r="C23" s="60" t="s">
        <v>119</v>
      </c>
      <c r="D23" s="65">
        <v>515</v>
      </c>
      <c r="E23" s="58">
        <f>IF(D23&lt;&gt;"",IF(ISNUMBER(D23),MAX(1000/TDE1*(TDE1-D23+MIN(#REF!)),0),0),"")</f>
        <v>0</v>
      </c>
      <c r="F23" s="59">
        <f>IF(E23&lt;&gt;"",RANK(E23,#REF!),"")</f>
        <v>26</v>
      </c>
      <c r="G23" s="49">
        <v>110</v>
      </c>
      <c r="H23" s="58">
        <f>IF(G23&lt;&gt;"",IF(ISNUMBER(G23),MAX(1000/TDE2*(TDE2-G23+MIN(#REF!)),0),0),"")</f>
        <v>881.9444444444445</v>
      </c>
      <c r="I23" s="59">
        <f>IF(H23&lt;&gt;"",RANK(H23,#REF!),"")</f>
        <v>6</v>
      </c>
      <c r="J23" s="58">
        <f>E23+H23</f>
        <v>881.9444444444445</v>
      </c>
      <c r="K23" s="59">
        <f>IF(J23&lt;&gt;"",RANK(J23,#REF!),"")</f>
        <v>21</v>
      </c>
    </row>
    <row r="24" spans="1:11" ht="12.75">
      <c r="A24" s="34">
        <f>IF(P24&lt;&gt;"",P24,K24)</f>
        <v>22</v>
      </c>
      <c r="B24" s="53" t="s">
        <v>126</v>
      </c>
      <c r="C24" s="64" t="s">
        <v>122</v>
      </c>
      <c r="D24" s="65">
        <v>605</v>
      </c>
      <c r="E24" s="58">
        <f>IF(D24&lt;&gt;"",IF(ISNUMBER(D24),MAX(1000/TDE1*(TDE1-D24+MIN(#REF!)),0),0),"")</f>
        <v>0</v>
      </c>
      <c r="F24" s="59">
        <f>IF(E24&lt;&gt;"",RANK(E24,#REF!),"")</f>
        <v>26</v>
      </c>
      <c r="G24" s="49">
        <v>135</v>
      </c>
      <c r="H24" s="58">
        <f>IF(G24&lt;&gt;"",IF(ISNUMBER(G24),MAX(1000/TDE2*(TDE2-G24+MIN(#REF!)),0),0),"")</f>
        <v>847.2222222222222</v>
      </c>
      <c r="I24" s="59">
        <f>IF(H24&lt;&gt;"",RANK(H24,#REF!),"")</f>
        <v>7</v>
      </c>
      <c r="J24" s="58">
        <f>E24+H24</f>
        <v>847.2222222222222</v>
      </c>
      <c r="K24" s="59">
        <f>IF(J24&lt;&gt;"",RANK(J24,#REF!),"")</f>
        <v>22</v>
      </c>
    </row>
    <row r="25" spans="1:11" ht="12.75">
      <c r="A25" s="34">
        <f>IF(P25&lt;&gt;"",P25,K25)</f>
        <v>23</v>
      </c>
      <c r="B25" s="53" t="s">
        <v>127</v>
      </c>
      <c r="C25" s="64" t="s">
        <v>111</v>
      </c>
      <c r="D25" s="65">
        <v>740</v>
      </c>
      <c r="E25" s="58">
        <f>IF(D25&lt;&gt;"",IF(ISNUMBER(D25),MAX(1000/TDE1*(TDE1-D25+MIN(#REF!)),0),0),"")</f>
        <v>0</v>
      </c>
      <c r="F25" s="59">
        <f>IF(E25&lt;&gt;"",RANK(E25,#REF!),"")</f>
        <v>26</v>
      </c>
      <c r="G25" s="49">
        <v>160</v>
      </c>
      <c r="H25" s="58">
        <f>IF(G25&lt;&gt;"",IF(ISNUMBER(G25),MAX(1000/TDE2*(TDE2-G25+MIN(#REF!)),0),0),"")</f>
        <v>812.5</v>
      </c>
      <c r="I25" s="59">
        <f>IF(H25&lt;&gt;"",RANK(H25,#REF!),"")</f>
        <v>12</v>
      </c>
      <c r="J25" s="58">
        <f>E25+H25</f>
        <v>812.5</v>
      </c>
      <c r="K25" s="59">
        <f>IF(J25&lt;&gt;"",RANK(J25,#REF!),"")</f>
        <v>23</v>
      </c>
    </row>
    <row r="26" spans="1:11" ht="12.75">
      <c r="A26" s="34">
        <f>IF(P26&lt;&gt;"",P26,K26)</f>
        <v>24</v>
      </c>
      <c r="B26" s="53" t="s">
        <v>128</v>
      </c>
      <c r="C26" s="64" t="s">
        <v>52</v>
      </c>
      <c r="D26" s="65">
        <v>605</v>
      </c>
      <c r="E26" s="58">
        <f>IF(D26&lt;&gt;"",IF(ISNUMBER(D26),MAX(1000/TDE1*(TDE1-D26+MIN(#REF!)),0),0),"")</f>
        <v>0</v>
      </c>
      <c r="F26" s="59">
        <f>IF(E26&lt;&gt;"",RANK(E26,#REF!),"")</f>
        <v>26</v>
      </c>
      <c r="G26" s="49">
        <v>215</v>
      </c>
      <c r="H26" s="58">
        <f>IF(G26&lt;&gt;"",IF(ISNUMBER(G26),MAX(1000/TDE2*(TDE2-G26+MIN(#REF!)),0),0),"")</f>
        <v>736.1111111111111</v>
      </c>
      <c r="I26" s="59">
        <f>IF(H26&lt;&gt;"",RANK(H26,#REF!),"")</f>
        <v>18</v>
      </c>
      <c r="J26" s="58">
        <f>E26+H26</f>
        <v>736.1111111111111</v>
      </c>
      <c r="K26" s="59">
        <f>IF(J26&lt;&gt;"",RANK(J26,#REF!),"")</f>
        <v>24</v>
      </c>
    </row>
    <row r="27" spans="1:11" ht="12.75">
      <c r="A27" s="34">
        <f>IF(P27&lt;&gt;"",P27,K27)</f>
        <v>25</v>
      </c>
      <c r="B27" s="53" t="s">
        <v>129</v>
      </c>
      <c r="C27" s="60" t="s">
        <v>130</v>
      </c>
      <c r="D27" s="57">
        <v>291</v>
      </c>
      <c r="E27" s="58">
        <v>1</v>
      </c>
      <c r="F27" s="59">
        <f>IF(E27&lt;&gt;"",RANK(E27,#REF!),"")</f>
        <v>25</v>
      </c>
      <c r="G27" s="49">
        <v>220</v>
      </c>
      <c r="H27" s="58">
        <f>IF(G27&lt;&gt;"",IF(ISNUMBER(G27),MAX(1000/TDE2*(TDE2-G27+MIN(#REF!)),0),0),"")</f>
        <v>729.1666666666666</v>
      </c>
      <c r="I27" s="59">
        <f>IF(H27&lt;&gt;"",RANK(H27,#REF!),"")</f>
        <v>19</v>
      </c>
      <c r="J27" s="58">
        <f>E27+H27</f>
        <v>730.1666666666666</v>
      </c>
      <c r="K27" s="59">
        <f>IF(J27&lt;&gt;"",RANK(J27,#REF!),"")</f>
        <v>25</v>
      </c>
    </row>
    <row r="28" spans="1:11" ht="12.75">
      <c r="A28" s="34">
        <f>IF(P28&lt;&gt;"",P28,K28)</f>
        <v>26</v>
      </c>
      <c r="B28" s="53" t="s">
        <v>131</v>
      </c>
      <c r="C28" s="64" t="s">
        <v>132</v>
      </c>
      <c r="D28" s="65">
        <v>465</v>
      </c>
      <c r="E28" s="58">
        <f>IF(D28&lt;&gt;"",IF(ISNUMBER(D28),MAX(1000/TDE1*(TDE1-D28+MIN(#REF!)),0),0),"")</f>
        <v>77.77777777777779</v>
      </c>
      <c r="F28" s="59">
        <f>IF(E28&lt;&gt;"",RANK(E28,#REF!),"")</f>
        <v>23</v>
      </c>
      <c r="G28" s="49">
        <v>280</v>
      </c>
      <c r="H28" s="58">
        <f>IF(G28&lt;&gt;"",IF(ISNUMBER(G28),MAX(1000/TDE2*(TDE2-G28+MIN(#REF!)),0),0),"")</f>
        <v>645.8333333333333</v>
      </c>
      <c r="I28" s="59">
        <f>IF(H28&lt;&gt;"",RANK(H28,#REF!),"")</f>
        <v>26</v>
      </c>
      <c r="J28" s="58">
        <f>E28+H28</f>
        <v>723.6111111111111</v>
      </c>
      <c r="K28" s="59">
        <f>IF(J28&lt;&gt;"",RANK(J28,#REF!),"")</f>
        <v>26</v>
      </c>
    </row>
    <row r="29" spans="1:42" ht="12.75">
      <c r="A29" s="34">
        <f>IF(P29&lt;&gt;"",P29,K29)</f>
        <v>27</v>
      </c>
      <c r="B29" s="53" t="s">
        <v>133</v>
      </c>
      <c r="C29" s="60" t="s">
        <v>134</v>
      </c>
      <c r="D29" s="65">
        <v>765</v>
      </c>
      <c r="E29" s="58">
        <f>IF(D29&lt;&gt;"",IF(ISNUMBER(D29),MAX(1000/TDE1*(TDE1-D29+MIN(#REF!)),0),0),"")</f>
        <v>0</v>
      </c>
      <c r="F29" s="59">
        <f>IF(E29&lt;&gt;"",RANK(E29,#REF!),"")</f>
        <v>26</v>
      </c>
      <c r="G29" s="49">
        <v>260</v>
      </c>
      <c r="H29" s="58">
        <f>IF(G29&lt;&gt;"",IF(ISNUMBER(G29),MAX(1000/TDE2*(TDE2-G29+MIN(#REF!)),0),0),"")</f>
        <v>673.6111111111111</v>
      </c>
      <c r="I29" s="59">
        <f>IF(H29&lt;&gt;"",RANK(H29,#REF!),"")</f>
        <v>25</v>
      </c>
      <c r="J29" s="58">
        <f>E29+H29</f>
        <v>673.6111111111111</v>
      </c>
      <c r="K29" s="59">
        <f>IF(J29&lt;&gt;"",RANK(J29,#REF!),"")</f>
        <v>27</v>
      </c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</row>
    <row r="30" spans="1:42" ht="12.75">
      <c r="A30" s="34">
        <f>IF(P30&lt;&gt;"",P30,K30)</f>
        <v>28</v>
      </c>
      <c r="B30" s="53" t="s">
        <v>135</v>
      </c>
      <c r="C30" s="64" t="s">
        <v>124</v>
      </c>
      <c r="D30" s="49">
        <v>455</v>
      </c>
      <c r="E30" s="58">
        <f>IF(D30&lt;&gt;"",IF(ISNUMBER(D30),MAX(1000/TDE1*(TDE1-D30+MIN(#REF!)),0),0),"")</f>
        <v>100</v>
      </c>
      <c r="F30" s="59">
        <f>IF(E30&lt;&gt;"",RANK(E30,#REF!),"")</f>
        <v>22</v>
      </c>
      <c r="G30" s="49">
        <v>355</v>
      </c>
      <c r="H30" s="58">
        <f>IF(G30&lt;&gt;"",IF(ISNUMBER(G30),MAX(1000/TDE2*(TDE2-G30+MIN(#REF!)),0),0),"")</f>
        <v>541.6666666666666</v>
      </c>
      <c r="I30" s="59">
        <f>IF(H30&lt;&gt;"",RANK(H30,#REF!),"")</f>
        <v>29</v>
      </c>
      <c r="J30" s="58">
        <f>E30+H30</f>
        <v>641.6666666666666</v>
      </c>
      <c r="K30" s="59">
        <f>IF(J30&lt;&gt;"",RANK(J30,#REF!),"")</f>
        <v>28</v>
      </c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</row>
    <row r="31" spans="1:42" ht="12.75">
      <c r="A31" s="34">
        <f>IF(P31&lt;&gt;"",P31,K31)</f>
        <v>29</v>
      </c>
      <c r="B31" s="53" t="s">
        <v>136</v>
      </c>
      <c r="C31" s="64" t="s">
        <v>111</v>
      </c>
      <c r="D31" s="65">
        <v>605</v>
      </c>
      <c r="E31" s="58">
        <f>IF(D31&lt;&gt;"",IF(ISNUMBER(D31),MAX(1000/TDE1*(TDE1-D31+MIN(#REF!)),0),0),"")</f>
        <v>0</v>
      </c>
      <c r="F31" s="59">
        <f>IF(E31&lt;&gt;"",RANK(E31,#REF!),"")</f>
        <v>26</v>
      </c>
      <c r="G31" s="49">
        <v>335</v>
      </c>
      <c r="H31" s="58">
        <f>IF(G31&lt;&gt;"",IF(ISNUMBER(G31),MAX(1000/TDE2*(TDE2-G31+MIN(#REF!)),0),0),"")</f>
        <v>569.4444444444445</v>
      </c>
      <c r="I31" s="59">
        <f>IF(H31&lt;&gt;"",RANK(H31,#REF!),"")</f>
        <v>28</v>
      </c>
      <c r="J31" s="58">
        <f>E31+H31</f>
        <v>569.4444444444445</v>
      </c>
      <c r="K31" s="59">
        <f>IF(J31&lt;&gt;"",RANK(J31,#REF!),"")</f>
        <v>29</v>
      </c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</row>
    <row r="32" spans="1:42" ht="12.75">
      <c r="A32" s="34">
        <f>IF(P32&lt;&gt;"",P32,K32)</f>
        <v>30</v>
      </c>
      <c r="B32" s="53" t="s">
        <v>137</v>
      </c>
      <c r="C32" s="64" t="s">
        <v>109</v>
      </c>
      <c r="D32" s="57">
        <v>475</v>
      </c>
      <c r="E32" s="58">
        <f>IF(D32&lt;&gt;"",IF(ISNUMBER(D32),MAX(1000/TDE1*(TDE1-D32+MIN(#REF!)),0),0),"")</f>
        <v>55.55555555555556</v>
      </c>
      <c r="F32" s="59">
        <f>IF(E32&lt;&gt;"",RANK(E32,#REF!),"")</f>
        <v>24</v>
      </c>
      <c r="G32" s="49">
        <v>435</v>
      </c>
      <c r="H32" s="58">
        <f>IF(G32&lt;&gt;"",IF(ISNUMBER(G32),MAX(1000/TDE2*(TDE2-G32+MIN(#REF!)),0),0),"")</f>
        <v>430.55555555555554</v>
      </c>
      <c r="I32" s="59">
        <f>IF(H32&lt;&gt;"",RANK(H32,#REF!),"")</f>
        <v>30</v>
      </c>
      <c r="J32" s="58">
        <f>E32+H32</f>
        <v>486.1111111111111</v>
      </c>
      <c r="K32" s="59">
        <f>IF(J32&lt;&gt;"",RANK(J32,#REF!),"")</f>
        <v>30</v>
      </c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</row>
    <row r="33" spans="1:42" ht="12.75">
      <c r="A33" s="34">
        <f>IF(P33&lt;&gt;"",P33,K33)</f>
        <v>31</v>
      </c>
      <c r="B33" s="70" t="s">
        <v>138</v>
      </c>
      <c r="C33" s="73" t="s">
        <v>109</v>
      </c>
      <c r="D33" s="57">
        <v>385</v>
      </c>
      <c r="E33" s="58">
        <f>IF(D33&lt;&gt;"",IF(ISNUMBER(D33),MAX(1000/TDE1*(TDE1-D33+MIN(#REF!)),0),0),"")</f>
        <v>255.55555555555557</v>
      </c>
      <c r="F33" s="59">
        <f>IF(E33&lt;&gt;"",RANK(E33,#REF!),"")</f>
        <v>18</v>
      </c>
      <c r="G33" s="49">
        <v>630</v>
      </c>
      <c r="H33" s="58">
        <f>IF(G33&lt;&gt;"",IF(ISNUMBER(G33),MAX(1000/TDE2*(TDE2-G33+MIN(#REF!)),0),0),"")</f>
        <v>159.72222222222223</v>
      </c>
      <c r="I33" s="59">
        <f>IF(H33&lt;&gt;"",RANK(H33,#REF!),"")</f>
        <v>33</v>
      </c>
      <c r="J33" s="58">
        <f>E33+H33</f>
        <v>415.2777777777778</v>
      </c>
      <c r="K33" s="59">
        <f>IF(J33&lt;&gt;"",RANK(J33,#REF!),"")</f>
        <v>31</v>
      </c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</row>
    <row r="34" spans="1:42" ht="12.75">
      <c r="A34" s="34">
        <f>IF(P34&lt;&gt;"",P34,K34)</f>
        <v>32</v>
      </c>
      <c r="B34" s="53" t="s">
        <v>139</v>
      </c>
      <c r="C34" s="64" t="s">
        <v>119</v>
      </c>
      <c r="D34" s="65">
        <v>635</v>
      </c>
      <c r="E34" s="58">
        <f>IF(D34&lt;&gt;"",IF(ISNUMBER(D34),MAX(1000/TDE1*(TDE1-D34+MIN(#REF!)),0),0),"")</f>
        <v>0</v>
      </c>
      <c r="F34" s="59">
        <f>IF(E34&lt;&gt;"",RANK(E34,#REF!),"")</f>
        <v>26</v>
      </c>
      <c r="G34" s="49">
        <v>520</v>
      </c>
      <c r="H34" s="58">
        <f>IF(G34&lt;&gt;"",IF(ISNUMBER(G34),MAX(1000/TDE2*(TDE2-G34+MIN(#REF!)),0),0),"")</f>
        <v>312.5</v>
      </c>
      <c r="I34" s="59">
        <f>IF(H34&lt;&gt;"",RANK(H34,#REF!),"")</f>
        <v>31</v>
      </c>
      <c r="J34" s="58">
        <f>E34+H34</f>
        <v>312.5</v>
      </c>
      <c r="K34" s="59">
        <f>IF(J34&lt;&gt;"",RANK(J34,#REF!),"")</f>
        <v>32</v>
      </c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</row>
    <row r="35" spans="1:42" ht="12.75">
      <c r="A35" s="34">
        <f>IF(P35&lt;&gt;"",P35,K35)</f>
        <v>33</v>
      </c>
      <c r="B35" s="53" t="s">
        <v>140</v>
      </c>
      <c r="C35" s="60" t="s">
        <v>134</v>
      </c>
      <c r="D35" s="65">
        <v>815</v>
      </c>
      <c r="E35" s="58">
        <f>IF(D35&lt;&gt;"",IF(ISNUMBER(D35),MAX(1000/TDE1*(TDE1-D35+MIN(#REF!)),0),0),"")</f>
        <v>0</v>
      </c>
      <c r="F35" s="59">
        <f>IF(E35&lt;&gt;"",RANK(E35,#REF!),"")</f>
        <v>26</v>
      </c>
      <c r="G35" s="49">
        <v>540</v>
      </c>
      <c r="H35" s="58">
        <f>IF(G35&lt;&gt;"",IF(ISNUMBER(G35),MAX(1000/TDE2*(TDE2-G35+MIN(#REF!)),0),0),"")</f>
        <v>284.72222222222223</v>
      </c>
      <c r="I35" s="59">
        <f>IF(H35&lt;&gt;"",RANK(H35,#REF!),"")</f>
        <v>32</v>
      </c>
      <c r="J35" s="58">
        <f>E35+H35</f>
        <v>284.72222222222223</v>
      </c>
      <c r="K35" s="59">
        <f>IF(J35&lt;&gt;"",RANK(J35,#REF!),"")</f>
        <v>33</v>
      </c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</row>
    <row r="36" spans="1:42" ht="12.75">
      <c r="A36" s="34">
        <f>IF(P36&lt;&gt;"",P36,K36)</f>
        <v>34</v>
      </c>
      <c r="B36" s="53" t="s">
        <v>141</v>
      </c>
      <c r="C36" s="64" t="s">
        <v>52</v>
      </c>
      <c r="D36" s="65">
        <v>835</v>
      </c>
      <c r="E36" s="58">
        <f>IF(D36&lt;&gt;"",IF(ISNUMBER(D36),MAX(1000/TDE1*(TDE1-D36+MIN(#REF!)),0),0),"")</f>
        <v>0</v>
      </c>
      <c r="F36" s="59">
        <f>IF(E36&lt;&gt;"",RANK(E36,#REF!),"")</f>
        <v>26</v>
      </c>
      <c r="G36" s="49">
        <v>630</v>
      </c>
      <c r="H36" s="58">
        <f>IF(G36&lt;&gt;"",IF(ISNUMBER(G36),MAX(1000/TDE2*(TDE2-G36+MIN(#REF!)),0),0),"")</f>
        <v>159.72222222222223</v>
      </c>
      <c r="I36" s="59">
        <f>IF(H36&lt;&gt;"",RANK(H36,#REF!),"")</f>
        <v>33</v>
      </c>
      <c r="J36" s="58">
        <f>E36+H36</f>
        <v>159.72222222222223</v>
      </c>
      <c r="K36" s="59">
        <f>IF(J36&lt;&gt;"",RANK(J36,#REF!),"")</f>
        <v>34</v>
      </c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</row>
    <row r="37" spans="1:42" ht="12.75">
      <c r="A37" s="34">
        <f>IF(P37&lt;&gt;"",P37,K37)</f>
        <v>34</v>
      </c>
      <c r="B37" s="53" t="s">
        <v>142</v>
      </c>
      <c r="C37" s="60" t="s">
        <v>103</v>
      </c>
      <c r="D37" s="65">
        <v>955</v>
      </c>
      <c r="E37" s="58">
        <f>IF(D37&lt;&gt;"",IF(ISNUMBER(D37),MAX(1000/TDE1*(TDE1-D37+MIN(#REF!)),0),0),"")</f>
        <v>0</v>
      </c>
      <c r="F37" s="59">
        <f>IF(E37&lt;&gt;"",RANK(E37,#REF!),"")</f>
        <v>26</v>
      </c>
      <c r="G37" s="49">
        <v>630</v>
      </c>
      <c r="H37" s="58">
        <f>IF(G37&lt;&gt;"",IF(ISNUMBER(G37),MAX(1000/TDE2*(TDE2-G37+MIN(#REF!)),0),0),"")</f>
        <v>159.72222222222223</v>
      </c>
      <c r="I37" s="59">
        <f>IF(H37&lt;&gt;"",RANK(H37,#REF!),"")</f>
        <v>33</v>
      </c>
      <c r="J37" s="58">
        <f>E37+H37</f>
        <v>159.72222222222223</v>
      </c>
      <c r="K37" s="59">
        <f>IF(J37&lt;&gt;"",RANK(J37,#REF!),"")</f>
        <v>34</v>
      </c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</row>
    <row r="38" spans="1:42" ht="12.75">
      <c r="A38" s="34">
        <f>IF(P38&lt;&gt;"",P38,K38)</f>
        <v>36</v>
      </c>
      <c r="B38" s="53" t="s">
        <v>143</v>
      </c>
      <c r="C38" s="64" t="s">
        <v>122</v>
      </c>
      <c r="D38" s="49">
        <v>575</v>
      </c>
      <c r="E38" s="58">
        <f>IF(D38&lt;&gt;"",IF(ISNUMBER(D38),MAX(1000/TDE1*(TDE1-D38+MIN(#REF!)),0),0),"")</f>
        <v>0</v>
      </c>
      <c r="F38" s="59">
        <f>IF(E38&lt;&gt;"",RANK(E38,#REF!),"")</f>
        <v>26</v>
      </c>
      <c r="G38" s="49">
        <v>675</v>
      </c>
      <c r="H38" s="58">
        <f>IF(G38&lt;&gt;"",IF(ISNUMBER(G38),MAX(1000/TDE2*(TDE2-G38+MIN(#REF!)),0),0),"")</f>
        <v>97.22222222222221</v>
      </c>
      <c r="I38" s="59">
        <f>IF(H38&lt;&gt;"",RANK(H38,#REF!),"")</f>
        <v>36</v>
      </c>
      <c r="J38" s="58">
        <f>E38+H38</f>
        <v>97.22222222222221</v>
      </c>
      <c r="K38" s="59">
        <f>IF(J38&lt;&gt;"",RANK(J38,#REF!),"")</f>
        <v>36</v>
      </c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</row>
    <row r="39" spans="1:42" ht="12.75">
      <c r="A39" s="34">
        <f>IF(P39&lt;&gt;"",P39,K39)</f>
        <v>37</v>
      </c>
      <c r="B39" s="53" t="s">
        <v>144</v>
      </c>
      <c r="C39" s="64" t="s">
        <v>109</v>
      </c>
      <c r="D39" s="65" t="s">
        <v>145</v>
      </c>
      <c r="E39" s="58">
        <f>IF(D39&lt;&gt;"",IF(ISNUMBER(D39),MAX(1000/TDE1*(TDE1-D39+MIN(#REF!)),0),0),"")</f>
        <v>0</v>
      </c>
      <c r="F39" s="59">
        <f>IF(E39&lt;&gt;"",RANK(E39,#REF!),"")</f>
        <v>26</v>
      </c>
      <c r="G39" s="49" t="s">
        <v>55</v>
      </c>
      <c r="H39" s="58">
        <f>IF(G39&lt;&gt;"",IF(ISNUMBER(G39),MAX(1000/TDE2*(TDE2-G39+MIN(#REF!)),0),0),"")</f>
        <v>0</v>
      </c>
      <c r="I39" s="59">
        <f>IF(H39&lt;&gt;"",RANK(H39,#REF!),"")</f>
        <v>37</v>
      </c>
      <c r="J39" s="58">
        <f>E39+H39</f>
        <v>0</v>
      </c>
      <c r="K39" s="59">
        <f>IF(J39&lt;&gt;"",RANK(J39,#REF!),"")</f>
        <v>37</v>
      </c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</row>
    <row r="40" spans="1:42" ht="12.75">
      <c r="A40" s="34">
        <f>IF(P40&lt;&gt;"",P40,K40)</f>
        <v>37</v>
      </c>
      <c r="B40" s="53" t="s">
        <v>146</v>
      </c>
      <c r="C40" s="64" t="s">
        <v>132</v>
      </c>
      <c r="D40" s="65">
        <v>1045</v>
      </c>
      <c r="E40" s="58">
        <f>IF(D40&lt;&gt;"",IF(ISNUMBER(D40),MAX(1000/TDE1*(TDE1-D40+MIN(#REF!)),0),0),"")</f>
        <v>0</v>
      </c>
      <c r="F40" s="59">
        <f>IF(E40&lt;&gt;"",RANK(E40,#REF!),"")</f>
        <v>26</v>
      </c>
      <c r="G40" s="49" t="s">
        <v>55</v>
      </c>
      <c r="H40" s="58">
        <f>IF(G40&lt;&gt;"",IF(ISNUMBER(G40),MAX(1000/TDE2*(TDE2-G40+MIN(#REF!)),0),0),"")</f>
        <v>0</v>
      </c>
      <c r="I40" s="59">
        <f>IF(H40&lt;&gt;"",RANK(H40,#REF!),"")</f>
        <v>37</v>
      </c>
      <c r="J40" s="58">
        <f>E40+H40</f>
        <v>0</v>
      </c>
      <c r="K40" s="59">
        <f>IF(J40&lt;&gt;"",RANK(J40,#REF!),"")</f>
        <v>37</v>
      </c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</row>
    <row r="41" spans="1:42" ht="12.75">
      <c r="A41" s="34">
        <f>IF(P41&lt;&gt;"",P41,K41)</f>
        <v>37</v>
      </c>
      <c r="B41" s="53" t="s">
        <v>147</v>
      </c>
      <c r="C41" s="64" t="s">
        <v>132</v>
      </c>
      <c r="D41" s="65">
        <v>1360</v>
      </c>
      <c r="E41" s="58">
        <f>IF(D41&lt;&gt;"",IF(ISNUMBER(D41),MAX(1000/TDE1*(TDE1-D41+MIN(#REF!)),0),0),"")</f>
        <v>0</v>
      </c>
      <c r="F41" s="59">
        <f>IF(E41&lt;&gt;"",RANK(E41,#REF!),"")</f>
        <v>26</v>
      </c>
      <c r="G41" s="49" t="s">
        <v>55</v>
      </c>
      <c r="H41" s="58">
        <f>IF(G41&lt;&gt;"",IF(ISNUMBER(G41),MAX(1000/TDE2*(TDE2-G41+MIN(#REF!)),0),0),"")</f>
        <v>0</v>
      </c>
      <c r="I41" s="59">
        <f>IF(H41&lt;&gt;"",RANK(H41,#REF!),"")</f>
        <v>37</v>
      </c>
      <c r="J41" s="58">
        <f>E41+H41</f>
        <v>0</v>
      </c>
      <c r="K41" s="59">
        <f>IF(J41&lt;&gt;"",RANK(J41,#REF!),"")</f>
        <v>37</v>
      </c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</row>
    <row r="42" spans="4:42" ht="12.75">
      <c r="D42" s="74"/>
      <c r="E42" s="75"/>
      <c r="F42" s="76"/>
      <c r="G42" s="74"/>
      <c r="H42" s="74"/>
      <c r="I42" s="74"/>
      <c r="J42" s="75"/>
      <c r="K42" s="74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</row>
    <row r="43" spans="4:42" ht="12.75">
      <c r="D43" s="74"/>
      <c r="E43" s="75"/>
      <c r="F43" s="76"/>
      <c r="G43" s="74"/>
      <c r="H43" s="74"/>
      <c r="I43" s="74"/>
      <c r="J43" s="75"/>
      <c r="K43" s="74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</row>
    <row r="44" spans="4:42" ht="12.75">
      <c r="D44" s="74"/>
      <c r="E44" s="74"/>
      <c r="F44" s="74"/>
      <c r="G44" s="74"/>
      <c r="H44" s="74"/>
      <c r="I44" s="74"/>
      <c r="J44" s="74"/>
      <c r="K44" s="74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</row>
    <row r="45" spans="4:42" ht="12.75">
      <c r="D45" s="74"/>
      <c r="E45" s="74"/>
      <c r="F45" s="74"/>
      <c r="G45" s="74"/>
      <c r="H45" s="74"/>
      <c r="I45" s="74"/>
      <c r="J45" s="74"/>
      <c r="K45" s="74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</row>
    <row r="46" spans="4:42" ht="12.75">
      <c r="D46" s="74"/>
      <c r="E46" s="74"/>
      <c r="F46" s="74"/>
      <c r="G46" s="74"/>
      <c r="H46" s="74"/>
      <c r="I46" s="74"/>
      <c r="J46" s="74"/>
      <c r="K46" s="74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</row>
    <row r="47" spans="4:42" ht="12.75">
      <c r="D47" s="74"/>
      <c r="E47" s="74"/>
      <c r="F47" s="74"/>
      <c r="G47" s="74"/>
      <c r="H47" s="74"/>
      <c r="I47" s="74"/>
      <c r="J47" s="74"/>
      <c r="K47" s="74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</row>
    <row r="48" spans="4:42" ht="12.75">
      <c r="D48" s="74"/>
      <c r="E48" s="74"/>
      <c r="F48" s="74"/>
      <c r="G48" s="74"/>
      <c r="H48" s="74"/>
      <c r="I48" s="74"/>
      <c r="J48" s="74"/>
      <c r="K48" s="74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</row>
    <row r="49" spans="4:42" ht="12.75">
      <c r="D49" s="74"/>
      <c r="E49" s="74"/>
      <c r="F49" s="74"/>
      <c r="G49" s="74"/>
      <c r="H49" s="74"/>
      <c r="I49" s="74"/>
      <c r="J49" s="74"/>
      <c r="K49" s="74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</row>
    <row r="50" spans="4:42" ht="12.75">
      <c r="D50" s="74"/>
      <c r="E50" s="74"/>
      <c r="F50" s="74"/>
      <c r="G50" s="74"/>
      <c r="H50" s="74"/>
      <c r="I50" s="74"/>
      <c r="J50" s="74"/>
      <c r="K50" s="74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</row>
    <row r="51" spans="4:42" ht="12.75">
      <c r="D51" s="74"/>
      <c r="E51" s="74"/>
      <c r="F51" s="74"/>
      <c r="G51" s="74"/>
      <c r="H51" s="74"/>
      <c r="I51" s="74"/>
      <c r="J51" s="74"/>
      <c r="K51" s="74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</row>
    <row r="52" spans="4:42" ht="12.75">
      <c r="D52" s="74"/>
      <c r="E52" s="74"/>
      <c r="F52" s="74"/>
      <c r="G52" s="74"/>
      <c r="H52" s="74"/>
      <c r="I52" s="74"/>
      <c r="J52" s="74"/>
      <c r="K52" s="74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</row>
    <row r="53" spans="4:42" ht="12.75">
      <c r="D53" s="74"/>
      <c r="E53" s="74"/>
      <c r="F53" s="74"/>
      <c r="G53" s="74"/>
      <c r="H53" s="74"/>
      <c r="I53" s="74"/>
      <c r="J53" s="74"/>
      <c r="K53" s="74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</row>
    <row r="54" spans="4:42" ht="12.75">
      <c r="D54" s="74"/>
      <c r="E54" s="74"/>
      <c r="F54" s="74"/>
      <c r="G54" s="74"/>
      <c r="H54" s="74"/>
      <c r="I54" s="74"/>
      <c r="J54" s="74"/>
      <c r="K54" s="74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</row>
    <row r="55" spans="4:42" ht="12.75">
      <c r="D55" s="74"/>
      <c r="E55" s="74"/>
      <c r="F55" s="74"/>
      <c r="G55" s="74"/>
      <c r="H55" s="74"/>
      <c r="I55" s="74"/>
      <c r="J55" s="74"/>
      <c r="K55" s="74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</row>
    <row r="56" spans="4:42" ht="12.75">
      <c r="D56" s="74"/>
      <c r="E56" s="74"/>
      <c r="F56" s="74"/>
      <c r="G56" s="74"/>
      <c r="H56" s="74"/>
      <c r="I56" s="74"/>
      <c r="J56" s="74"/>
      <c r="K56" s="74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</row>
    <row r="57" spans="4:42" ht="12.75">
      <c r="D57" s="74"/>
      <c r="E57" s="74"/>
      <c r="F57" s="74"/>
      <c r="G57" s="74"/>
      <c r="H57" s="74"/>
      <c r="I57" s="74"/>
      <c r="J57" s="74"/>
      <c r="K57" s="74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</row>
    <row r="58" spans="4:42" ht="12.75">
      <c r="D58" s="74"/>
      <c r="E58" s="74"/>
      <c r="F58" s="74"/>
      <c r="G58" s="74"/>
      <c r="H58" s="74"/>
      <c r="I58" s="74"/>
      <c r="J58" s="74"/>
      <c r="K58" s="74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</row>
    <row r="59" spans="4:42" ht="12.75">
      <c r="D59" s="74"/>
      <c r="E59" s="74"/>
      <c r="F59" s="74"/>
      <c r="G59" s="74"/>
      <c r="H59" s="74"/>
      <c r="I59" s="74"/>
      <c r="J59" s="74"/>
      <c r="K59" s="74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</row>
    <row r="60" spans="4:42" ht="12.75">
      <c r="D60" s="74"/>
      <c r="E60" s="74"/>
      <c r="F60" s="74"/>
      <c r="G60" s="74"/>
      <c r="H60" s="74"/>
      <c r="I60" s="74"/>
      <c r="J60" s="74"/>
      <c r="K60" s="74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</row>
    <row r="61" spans="4:42" ht="12.75">
      <c r="D61" s="74"/>
      <c r="E61" s="74"/>
      <c r="F61" s="74"/>
      <c r="G61" s="74"/>
      <c r="H61" s="74"/>
      <c r="I61" s="74"/>
      <c r="J61" s="74"/>
      <c r="K61" s="74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</row>
    <row r="62" spans="4:42" ht="12.75">
      <c r="D62" s="74"/>
      <c r="E62" s="74"/>
      <c r="F62" s="74"/>
      <c r="G62" s="74"/>
      <c r="H62" s="74"/>
      <c r="I62" s="74"/>
      <c r="J62" s="74"/>
      <c r="K62" s="74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</row>
    <row r="63" spans="4:42" ht="12.75">
      <c r="D63" s="74"/>
      <c r="E63" s="74"/>
      <c r="F63" s="74"/>
      <c r="G63" s="74"/>
      <c r="H63" s="74"/>
      <c r="I63" s="74"/>
      <c r="J63" s="74"/>
      <c r="K63" s="74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</row>
    <row r="64" spans="4:42" ht="12.75">
      <c r="D64" s="74"/>
      <c r="E64" s="74"/>
      <c r="F64" s="74"/>
      <c r="G64" s="74"/>
      <c r="H64" s="74"/>
      <c r="I64" s="74"/>
      <c r="J64" s="74"/>
      <c r="K64" s="74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</row>
    <row r="65" spans="4:42" ht="12.75">
      <c r="D65" s="74"/>
      <c r="E65" s="74"/>
      <c r="F65" s="74"/>
      <c r="G65" s="74"/>
      <c r="H65" s="74"/>
      <c r="I65" s="74"/>
      <c r="J65" s="74"/>
      <c r="K65" s="74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</row>
    <row r="66" spans="4:42" ht="12.75">
      <c r="D66" s="74"/>
      <c r="E66" s="74"/>
      <c r="F66" s="74"/>
      <c r="G66" s="74"/>
      <c r="H66" s="74"/>
      <c r="I66" s="74"/>
      <c r="J66" s="74"/>
      <c r="K66" s="74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</row>
    <row r="67" spans="4:42" ht="12.75">
      <c r="D67" s="74"/>
      <c r="E67" s="74"/>
      <c r="F67" s="74"/>
      <c r="G67" s="74"/>
      <c r="H67" s="74"/>
      <c r="I67" s="74"/>
      <c r="J67" s="74"/>
      <c r="K67" s="74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</row>
    <row r="68" spans="4:42" ht="12.75">
      <c r="D68" s="74"/>
      <c r="E68" s="74"/>
      <c r="F68" s="74"/>
      <c r="G68" s="74"/>
      <c r="H68" s="74"/>
      <c r="I68" s="74"/>
      <c r="J68" s="74"/>
      <c r="K68" s="74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</row>
    <row r="69" spans="4:42" ht="12.75">
      <c r="D69" s="74"/>
      <c r="E69" s="74"/>
      <c r="F69" s="74"/>
      <c r="G69" s="74"/>
      <c r="H69" s="74"/>
      <c r="I69" s="74"/>
      <c r="J69" s="74"/>
      <c r="K69" s="74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</row>
    <row r="70" spans="4:42" ht="12.75">
      <c r="D70" s="74"/>
      <c r="E70" s="74"/>
      <c r="F70" s="74"/>
      <c r="G70" s="74"/>
      <c r="H70" s="74"/>
      <c r="I70" s="74"/>
      <c r="J70" s="74"/>
      <c r="K70" s="74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</row>
    <row r="71" spans="4:42" ht="12.75">
      <c r="D71" s="74"/>
      <c r="E71" s="74"/>
      <c r="F71" s="74"/>
      <c r="G71" s="74"/>
      <c r="H71" s="74"/>
      <c r="I71" s="74"/>
      <c r="J71" s="74"/>
      <c r="K71" s="74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</row>
    <row r="72" spans="4:42" ht="12.75">
      <c r="D72" s="74"/>
      <c r="E72" s="74"/>
      <c r="F72" s="74"/>
      <c r="G72" s="74"/>
      <c r="H72" s="74"/>
      <c r="I72" s="74"/>
      <c r="J72" s="74"/>
      <c r="K72" s="74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</row>
    <row r="73" spans="4:42" ht="12.75">
      <c r="D73" s="74"/>
      <c r="E73" s="74"/>
      <c r="F73" s="74"/>
      <c r="G73" s="74"/>
      <c r="H73" s="74"/>
      <c r="I73" s="74"/>
      <c r="J73" s="74"/>
      <c r="K73" s="74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</row>
    <row r="74" spans="4:42" ht="12.75">
      <c r="D74" s="74"/>
      <c r="E74" s="74"/>
      <c r="F74" s="74"/>
      <c r="G74" s="74"/>
      <c r="H74" s="74"/>
      <c r="I74" s="74"/>
      <c r="J74" s="74"/>
      <c r="K74" s="74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</row>
    <row r="75" spans="4:42" ht="12.75">
      <c r="D75" s="74"/>
      <c r="E75" s="74"/>
      <c r="F75" s="74"/>
      <c r="G75" s="74"/>
      <c r="H75" s="74"/>
      <c r="I75" s="74"/>
      <c r="J75" s="74"/>
      <c r="K75" s="74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</row>
    <row r="76" spans="4:42" ht="12.75">
      <c r="D76" s="74"/>
      <c r="E76" s="74"/>
      <c r="F76" s="74"/>
      <c r="G76" s="74"/>
      <c r="H76" s="74"/>
      <c r="I76" s="74"/>
      <c r="J76" s="74"/>
      <c r="K76" s="74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</row>
    <row r="77" spans="4:42" ht="12.75">
      <c r="D77" s="74"/>
      <c r="E77" s="74"/>
      <c r="F77" s="74"/>
      <c r="G77" s="74"/>
      <c r="H77" s="74"/>
      <c r="I77" s="74"/>
      <c r="J77" s="74"/>
      <c r="K77" s="74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</row>
    <row r="78" spans="4:42" ht="12.75">
      <c r="D78" s="74"/>
      <c r="E78" s="74"/>
      <c r="F78" s="74"/>
      <c r="G78" s="74"/>
      <c r="H78" s="74"/>
      <c r="I78" s="74"/>
      <c r="J78" s="74"/>
      <c r="K78" s="74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</row>
    <row r="79" spans="4:42" ht="12.75">
      <c r="D79" s="74"/>
      <c r="E79" s="74"/>
      <c r="F79" s="74"/>
      <c r="G79" s="74"/>
      <c r="H79" s="74"/>
      <c r="I79" s="74"/>
      <c r="J79" s="74"/>
      <c r="K79" s="74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</row>
    <row r="80" spans="4:42" ht="12.75">
      <c r="D80" s="74"/>
      <c r="E80" s="74"/>
      <c r="F80" s="74"/>
      <c r="G80" s="74"/>
      <c r="H80" s="74"/>
      <c r="I80" s="74"/>
      <c r="J80" s="74"/>
      <c r="K80" s="74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</row>
    <row r="81" spans="4:42" ht="12.75">
      <c r="D81" s="74"/>
      <c r="E81" s="74"/>
      <c r="F81" s="74"/>
      <c r="G81" s="74"/>
      <c r="H81" s="74"/>
      <c r="I81" s="74"/>
      <c r="J81" s="74"/>
      <c r="K81" s="74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</row>
    <row r="82" spans="4:42" ht="12.75">
      <c r="D82" s="74"/>
      <c r="E82" s="74"/>
      <c r="F82" s="74"/>
      <c r="G82" s="74"/>
      <c r="H82" s="74"/>
      <c r="I82" s="74"/>
      <c r="J82" s="74"/>
      <c r="K82" s="74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</row>
    <row r="83" spans="4:42" ht="12.75">
      <c r="D83" s="74"/>
      <c r="E83" s="74"/>
      <c r="F83" s="74"/>
      <c r="G83" s="74"/>
      <c r="H83" s="74"/>
      <c r="I83" s="74"/>
      <c r="J83" s="74"/>
      <c r="K83" s="74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</row>
    <row r="84" spans="4:42" ht="12.75">
      <c r="D84" s="74"/>
      <c r="E84" s="74"/>
      <c r="F84" s="74"/>
      <c r="G84" s="74"/>
      <c r="H84" s="74"/>
      <c r="I84" s="74"/>
      <c r="J84" s="74"/>
      <c r="K84" s="74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</row>
    <row r="85" spans="4:42" ht="12.75">
      <c r="D85" s="74"/>
      <c r="E85" s="74"/>
      <c r="F85" s="74"/>
      <c r="G85" s="74"/>
      <c r="H85" s="74"/>
      <c r="I85" s="74"/>
      <c r="J85" s="74"/>
      <c r="K85" s="74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</row>
    <row r="86" spans="4:42" ht="12.75">
      <c r="D86" s="74"/>
      <c r="E86" s="74"/>
      <c r="F86" s="74"/>
      <c r="G86" s="74"/>
      <c r="H86" s="74"/>
      <c r="I86" s="74"/>
      <c r="J86" s="74"/>
      <c r="K86" s="74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</row>
    <row r="87" spans="4:42" ht="12.75">
      <c r="D87" s="74"/>
      <c r="E87" s="74"/>
      <c r="F87" s="74"/>
      <c r="G87" s="74"/>
      <c r="H87" s="74"/>
      <c r="I87" s="74"/>
      <c r="J87" s="74"/>
      <c r="K87" s="74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</row>
    <row r="88" spans="4:42" ht="12.75">
      <c r="D88" s="74"/>
      <c r="E88" s="74"/>
      <c r="F88" s="74"/>
      <c r="G88" s="74"/>
      <c r="H88" s="74"/>
      <c r="I88" s="74"/>
      <c r="J88" s="74"/>
      <c r="K88" s="74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</row>
    <row r="89" spans="4:42" ht="12.75">
      <c r="D89" s="74"/>
      <c r="E89" s="74"/>
      <c r="F89" s="74"/>
      <c r="G89" s="74"/>
      <c r="H89" s="74"/>
      <c r="I89" s="74"/>
      <c r="J89" s="74"/>
      <c r="K89" s="74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</row>
    <row r="90" spans="4:42" ht="12.75">
      <c r="D90" s="74"/>
      <c r="E90" s="74"/>
      <c r="F90" s="74"/>
      <c r="G90" s="74"/>
      <c r="H90" s="74"/>
      <c r="I90" s="74"/>
      <c r="J90" s="74"/>
      <c r="K90" s="74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</row>
    <row r="91" spans="4:42" ht="12.75">
      <c r="D91" s="74"/>
      <c r="E91" s="74"/>
      <c r="F91" s="74"/>
      <c r="G91" s="74"/>
      <c r="H91" s="74"/>
      <c r="I91" s="74"/>
      <c r="J91" s="74"/>
      <c r="K91" s="74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</row>
    <row r="92" spans="4:42" ht="12.75">
      <c r="D92" s="74"/>
      <c r="E92" s="74"/>
      <c r="F92" s="74"/>
      <c r="G92" s="74"/>
      <c r="H92" s="74"/>
      <c r="I92" s="74"/>
      <c r="J92" s="74"/>
      <c r="K92" s="74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</row>
    <row r="93" spans="4:42" ht="12.75">
      <c r="D93" s="74"/>
      <c r="E93" s="74"/>
      <c r="F93" s="74"/>
      <c r="G93" s="74"/>
      <c r="H93" s="74"/>
      <c r="I93" s="74"/>
      <c r="J93" s="74"/>
      <c r="K93" s="74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4:42" ht="12.75">
      <c r="D94" s="74"/>
      <c r="E94" s="74"/>
      <c r="F94" s="74"/>
      <c r="G94" s="74"/>
      <c r="H94" s="74"/>
      <c r="I94" s="74"/>
      <c r="J94" s="74"/>
      <c r="K94" s="74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</row>
    <row r="95" spans="4:42" ht="12.75">
      <c r="D95" s="74"/>
      <c r="E95" s="74"/>
      <c r="F95" s="74"/>
      <c r="G95" s="74"/>
      <c r="H95" s="74"/>
      <c r="I95" s="74"/>
      <c r="J95" s="74"/>
      <c r="K95" s="74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</row>
    <row r="96" spans="4:42" ht="12.75">
      <c r="D96" s="74"/>
      <c r="E96" s="74"/>
      <c r="F96" s="74"/>
      <c r="G96" s="74"/>
      <c r="H96" s="74"/>
      <c r="I96" s="74"/>
      <c r="J96" s="74"/>
      <c r="K96" s="74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</row>
    <row r="97" spans="4:42" ht="12.75">
      <c r="D97" s="74"/>
      <c r="E97" s="74"/>
      <c r="F97" s="74"/>
      <c r="G97" s="74"/>
      <c r="H97" s="74"/>
      <c r="I97" s="74"/>
      <c r="J97" s="74"/>
      <c r="K97" s="74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</row>
    <row r="98" spans="4:42" ht="12.75">
      <c r="D98" s="74"/>
      <c r="E98" s="74"/>
      <c r="F98" s="74"/>
      <c r="G98" s="74"/>
      <c r="H98" s="74"/>
      <c r="I98" s="74"/>
      <c r="J98" s="74"/>
      <c r="K98" s="74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</row>
    <row r="99" spans="4:42" ht="12.75">
      <c r="D99" s="74"/>
      <c r="E99" s="74"/>
      <c r="F99" s="74"/>
      <c r="G99" s="74"/>
      <c r="H99" s="74"/>
      <c r="I99" s="74"/>
      <c r="J99" s="74"/>
      <c r="K99" s="74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</row>
    <row r="100" spans="4:42" ht="12.75">
      <c r="D100" s="74"/>
      <c r="E100" s="74"/>
      <c r="F100" s="74"/>
      <c r="G100" s="74"/>
      <c r="H100" s="74"/>
      <c r="I100" s="74"/>
      <c r="J100" s="74"/>
      <c r="K100" s="74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</row>
    <row r="101" spans="4:42" ht="12.75">
      <c r="D101" s="74"/>
      <c r="E101" s="74"/>
      <c r="F101" s="74"/>
      <c r="G101" s="74"/>
      <c r="H101" s="74"/>
      <c r="I101" s="74"/>
      <c r="J101" s="74"/>
      <c r="K101" s="74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</row>
    <row r="102" spans="4:42" ht="12.75">
      <c r="D102" s="74"/>
      <c r="E102" s="74"/>
      <c r="F102" s="74"/>
      <c r="G102" s="74"/>
      <c r="H102" s="74"/>
      <c r="I102" s="74"/>
      <c r="J102" s="74"/>
      <c r="K102" s="74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</row>
    <row r="103" spans="4:42" ht="12.75">
      <c r="D103" s="74"/>
      <c r="E103" s="74"/>
      <c r="F103" s="74"/>
      <c r="G103" s="74"/>
      <c r="H103" s="74"/>
      <c r="I103" s="74"/>
      <c r="J103" s="74"/>
      <c r="K103" s="74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</row>
    <row r="104" spans="4:42" ht="12.75">
      <c r="D104" s="74"/>
      <c r="E104" s="74"/>
      <c r="F104" s="74"/>
      <c r="G104" s="74"/>
      <c r="H104" s="74"/>
      <c r="I104" s="74"/>
      <c r="J104" s="74"/>
      <c r="K104" s="74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</row>
    <row r="105" spans="4:42" ht="12.75">
      <c r="D105" s="74"/>
      <c r="E105" s="74"/>
      <c r="F105" s="74"/>
      <c r="G105" s="74"/>
      <c r="H105" s="74"/>
      <c r="I105" s="74"/>
      <c r="J105" s="74"/>
      <c r="K105" s="74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</row>
    <row r="106" spans="4:42" ht="12.75">
      <c r="D106" s="74"/>
      <c r="E106" s="74"/>
      <c r="F106" s="74"/>
      <c r="G106" s="74"/>
      <c r="H106" s="74"/>
      <c r="I106" s="74"/>
      <c r="J106" s="74"/>
      <c r="K106" s="74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</row>
    <row r="107" spans="4:42" ht="12.75">
      <c r="D107" s="74"/>
      <c r="E107" s="74"/>
      <c r="F107" s="74"/>
      <c r="G107" s="74"/>
      <c r="H107" s="74"/>
      <c r="I107" s="74"/>
      <c r="J107" s="74"/>
      <c r="K107" s="74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</row>
    <row r="108" spans="4:42" ht="12.75">
      <c r="D108" s="74"/>
      <c r="E108" s="74"/>
      <c r="F108" s="74"/>
      <c r="G108" s="74"/>
      <c r="H108" s="74"/>
      <c r="I108" s="74"/>
      <c r="J108" s="74"/>
      <c r="K108" s="74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</row>
    <row r="109" spans="4:42" ht="12.75">
      <c r="D109" s="74"/>
      <c r="E109" s="74"/>
      <c r="F109" s="74"/>
      <c r="G109" s="74"/>
      <c r="H109" s="74"/>
      <c r="I109" s="74"/>
      <c r="J109" s="74"/>
      <c r="K109" s="74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</row>
    <row r="110" spans="4:42" ht="12.75">
      <c r="D110" s="74"/>
      <c r="E110" s="74"/>
      <c r="F110" s="74"/>
      <c r="G110" s="74"/>
      <c r="H110" s="74"/>
      <c r="I110" s="74"/>
      <c r="J110" s="74"/>
      <c r="K110" s="74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</row>
    <row r="111" spans="4:42" ht="12.75">
      <c r="D111" s="74"/>
      <c r="E111" s="74"/>
      <c r="F111" s="74"/>
      <c r="G111" s="74"/>
      <c r="H111" s="74"/>
      <c r="I111" s="74"/>
      <c r="J111" s="74"/>
      <c r="K111" s="74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</row>
    <row r="112" spans="4:42" ht="12.75">
      <c r="D112" s="74"/>
      <c r="E112" s="74"/>
      <c r="F112" s="74"/>
      <c r="G112" s="74"/>
      <c r="H112" s="74"/>
      <c r="I112" s="74"/>
      <c r="J112" s="74"/>
      <c r="K112" s="74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</row>
    <row r="113" spans="4:42" ht="12.75">
      <c r="D113" s="74"/>
      <c r="E113" s="74"/>
      <c r="F113" s="74"/>
      <c r="G113" s="74"/>
      <c r="H113" s="74"/>
      <c r="I113" s="74"/>
      <c r="J113" s="74"/>
      <c r="K113" s="74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</row>
    <row r="114" spans="4:42" ht="12.75">
      <c r="D114" s="74"/>
      <c r="E114" s="74"/>
      <c r="F114" s="74"/>
      <c r="G114" s="74"/>
      <c r="H114" s="74"/>
      <c r="I114" s="74"/>
      <c r="J114" s="74"/>
      <c r="K114" s="74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</row>
    <row r="115" spans="4:42" ht="12.75">
      <c r="D115" s="74"/>
      <c r="E115" s="74"/>
      <c r="F115" s="74"/>
      <c r="G115" s="74"/>
      <c r="H115" s="74"/>
      <c r="I115" s="74"/>
      <c r="J115" s="74"/>
      <c r="K115" s="74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</row>
    <row r="116" spans="4:42" ht="12.75">
      <c r="D116" s="74"/>
      <c r="E116" s="74"/>
      <c r="F116" s="74"/>
      <c r="G116" s="74"/>
      <c r="H116" s="74"/>
      <c r="I116" s="74"/>
      <c r="J116" s="74"/>
      <c r="K116" s="74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</row>
    <row r="117" spans="4:42" ht="12.75">
      <c r="D117" s="74"/>
      <c r="E117" s="74"/>
      <c r="F117" s="74"/>
      <c r="G117" s="74"/>
      <c r="H117" s="74"/>
      <c r="I117" s="74"/>
      <c r="J117" s="74"/>
      <c r="K117" s="74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</row>
    <row r="118" spans="4:42" ht="12.75">
      <c r="D118" s="74"/>
      <c r="E118" s="74"/>
      <c r="F118" s="74"/>
      <c r="G118" s="74"/>
      <c r="H118" s="74"/>
      <c r="I118" s="74"/>
      <c r="J118" s="74"/>
      <c r="K118" s="74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</row>
    <row r="119" spans="4:42" ht="12.75">
      <c r="D119" s="74"/>
      <c r="E119" s="74"/>
      <c r="F119" s="74"/>
      <c r="G119" s="74"/>
      <c r="H119" s="74"/>
      <c r="I119" s="74"/>
      <c r="J119" s="74"/>
      <c r="K119" s="74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</row>
    <row r="120" spans="4:42" ht="12.75">
      <c r="D120" s="74"/>
      <c r="E120" s="74"/>
      <c r="F120" s="74"/>
      <c r="G120" s="74"/>
      <c r="H120" s="74"/>
      <c r="I120" s="74"/>
      <c r="J120" s="74"/>
      <c r="K120" s="74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</row>
    <row r="121" spans="4:42" ht="12.75">
      <c r="D121" s="74"/>
      <c r="E121" s="74"/>
      <c r="F121" s="74"/>
      <c r="G121" s="74"/>
      <c r="H121" s="74"/>
      <c r="I121" s="74"/>
      <c r="J121" s="74"/>
      <c r="K121" s="74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</row>
    <row r="122" spans="4:42" ht="12.75">
      <c r="D122" s="74"/>
      <c r="E122" s="74"/>
      <c r="F122" s="74"/>
      <c r="G122" s="74"/>
      <c r="H122" s="74"/>
      <c r="I122" s="74"/>
      <c r="J122" s="74"/>
      <c r="K122" s="74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</row>
    <row r="123" spans="4:42" ht="12.75">
      <c r="D123" s="74"/>
      <c r="E123" s="74"/>
      <c r="F123" s="74"/>
      <c r="G123" s="74"/>
      <c r="H123" s="74"/>
      <c r="I123" s="74"/>
      <c r="J123" s="74"/>
      <c r="K123" s="74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</row>
    <row r="124" spans="4:42" ht="12.75">
      <c r="D124" s="74"/>
      <c r="E124" s="74"/>
      <c r="F124" s="74"/>
      <c r="G124" s="74"/>
      <c r="H124" s="74"/>
      <c r="I124" s="74"/>
      <c r="J124" s="74"/>
      <c r="K124" s="74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</row>
    <row r="125" spans="4:42" ht="12.75">
      <c r="D125" s="74"/>
      <c r="E125" s="74"/>
      <c r="F125" s="74"/>
      <c r="G125" s="74"/>
      <c r="H125" s="74"/>
      <c r="I125" s="74"/>
      <c r="J125" s="74"/>
      <c r="K125" s="74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</row>
    <row r="126" spans="4:42" ht="12.75">
      <c r="D126" s="74"/>
      <c r="E126" s="74"/>
      <c r="F126" s="74"/>
      <c r="G126" s="74"/>
      <c r="H126" s="74"/>
      <c r="I126" s="74"/>
      <c r="J126" s="74"/>
      <c r="K126" s="74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</row>
    <row r="127" spans="4:42" ht="12.75">
      <c r="D127" s="74"/>
      <c r="E127" s="74"/>
      <c r="F127" s="74"/>
      <c r="G127" s="74"/>
      <c r="H127" s="74"/>
      <c r="I127" s="74"/>
      <c r="J127" s="74"/>
      <c r="K127" s="74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</row>
    <row r="128" spans="4:42" ht="12.75">
      <c r="D128" s="74"/>
      <c r="E128" s="74"/>
      <c r="F128" s="74"/>
      <c r="G128" s="74"/>
      <c r="H128" s="74"/>
      <c r="I128" s="74"/>
      <c r="J128" s="74"/>
      <c r="K128" s="74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</row>
    <row r="129" spans="4:42" ht="12.75">
      <c r="D129" s="74"/>
      <c r="E129" s="74"/>
      <c r="F129" s="74"/>
      <c r="G129" s="74"/>
      <c r="H129" s="74"/>
      <c r="I129" s="74"/>
      <c r="J129" s="74"/>
      <c r="K129" s="74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</row>
    <row r="130" spans="4:42" ht="12.75">
      <c r="D130" s="74"/>
      <c r="E130" s="74"/>
      <c r="F130" s="74"/>
      <c r="G130" s="74"/>
      <c r="H130" s="74"/>
      <c r="I130" s="74"/>
      <c r="J130" s="74"/>
      <c r="K130" s="74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</row>
    <row r="131" spans="12:42" ht="12.75"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</row>
  </sheetData>
  <sheetProtection selectLockedCells="1" selectUnlockedCells="1"/>
  <mergeCells count="6">
    <mergeCell ref="A1:A2"/>
    <mergeCell ref="B1:B2"/>
    <mergeCell ref="C1:C2"/>
    <mergeCell ref="D1:F1"/>
    <mergeCell ref="G1:I1"/>
    <mergeCell ref="J1:K1"/>
  </mergeCells>
  <printOptions horizontalCentered="1"/>
  <pageMargins left="0.25" right="0.25" top="0.75" bottom="0.75" header="0.3" footer="0.5118055555555555"/>
  <pageSetup fitToHeight="2" fitToWidth="1" horizontalDpi="300" verticalDpi="300" orientation="portrait" paperSize="9"/>
  <headerFooter alignWithMargins="0">
    <oddHeader>&amp;CXVIII Ogólnopolska InO "Wiosna '2011"
Kategoria  TD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1" sqref="B1"/>
    </sheetView>
  </sheetViews>
  <sheetFormatPr defaultColWidth="9.00390625" defaultRowHeight="12.75"/>
  <cols>
    <col min="1" max="1" width="24.125" style="0" customWidth="1"/>
    <col min="2" max="2" width="31.25390625" style="0" customWidth="1"/>
    <col min="3" max="3" width="6.625" style="0" customWidth="1"/>
  </cols>
  <sheetData>
    <row r="1" spans="1:3" ht="25.5" customHeight="1">
      <c r="A1" s="28" t="s">
        <v>92</v>
      </c>
      <c r="B1" s="28" t="s">
        <v>65</v>
      </c>
      <c r="C1" s="29" t="s">
        <v>43</v>
      </c>
    </row>
    <row r="2" spans="1:3" ht="42" customHeight="1">
      <c r="A2" s="28"/>
      <c r="B2" s="28"/>
      <c r="C2" s="31" t="s">
        <v>48</v>
      </c>
    </row>
    <row r="3" spans="1:3" ht="12.75">
      <c r="A3" s="77" t="s">
        <v>148</v>
      </c>
      <c r="B3" s="64" t="s">
        <v>109</v>
      </c>
      <c r="C3" s="49">
        <v>75</v>
      </c>
    </row>
    <row r="4" spans="1:3" ht="12.75">
      <c r="A4" s="77" t="s">
        <v>149</v>
      </c>
      <c r="B4" s="64" t="s">
        <v>109</v>
      </c>
      <c r="C4" s="49">
        <v>75</v>
      </c>
    </row>
    <row r="5" spans="1:3" ht="12.75">
      <c r="A5" s="77" t="s">
        <v>150</v>
      </c>
      <c r="B5" s="64" t="s">
        <v>109</v>
      </c>
      <c r="C5" s="49">
        <v>75</v>
      </c>
    </row>
    <row r="6" spans="1:3" ht="12.75">
      <c r="A6" s="77" t="s">
        <v>151</v>
      </c>
      <c r="B6" s="64" t="s">
        <v>109</v>
      </c>
      <c r="C6" s="49">
        <v>75</v>
      </c>
    </row>
    <row r="7" spans="1:3" ht="12.75">
      <c r="A7" s="77" t="s">
        <v>152</v>
      </c>
      <c r="B7" s="64" t="s">
        <v>109</v>
      </c>
      <c r="C7" s="69">
        <v>75</v>
      </c>
    </row>
    <row r="8" spans="1:3" ht="12.75">
      <c r="A8" s="77" t="s">
        <v>153</v>
      </c>
      <c r="B8" s="64" t="s">
        <v>109</v>
      </c>
      <c r="C8" s="49">
        <v>75</v>
      </c>
    </row>
    <row r="9" spans="1:3" ht="12.75">
      <c r="A9" s="77" t="s">
        <v>154</v>
      </c>
      <c r="B9" s="64" t="s">
        <v>109</v>
      </c>
      <c r="C9" s="49">
        <v>75</v>
      </c>
    </row>
    <row r="10" spans="1:3" ht="12.75" hidden="1">
      <c r="A10" s="78"/>
      <c r="B10" s="79"/>
      <c r="C10" s="49"/>
    </row>
    <row r="11" spans="1:3" ht="12.75" hidden="1">
      <c r="A11" s="63"/>
      <c r="B11" s="80"/>
      <c r="C11" s="49"/>
    </row>
    <row r="12" spans="1:3" ht="12.75" hidden="1">
      <c r="A12" s="78"/>
      <c r="B12" s="80"/>
      <c r="C12" s="49"/>
    </row>
    <row r="13" spans="1:3" ht="12.75" hidden="1">
      <c r="A13" s="63"/>
      <c r="B13" s="80"/>
      <c r="C13" s="49"/>
    </row>
    <row r="14" ht="12.75" hidden="1"/>
  </sheetData>
  <sheetProtection selectLockedCells="1" selectUnlockedCells="1"/>
  <mergeCells count="2">
    <mergeCell ref="A1:A2"/>
    <mergeCell ref="B1:B2"/>
  </mergeCells>
  <printOptions horizontalCentered="1"/>
  <pageMargins left="0.7875" right="0.7875" top="0.5902777777777778" bottom="0.9840277777777777" header="0.39375" footer="0.5118055555555555"/>
  <pageSetup horizontalDpi="300" verticalDpi="300" orientation="portrait" paperSize="9"/>
  <headerFooter alignWithMargins="0">
    <oddHeader>&amp;CKATEGORIA  TP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109"/>
  <sheetViews>
    <sheetView workbookViewId="0" topLeftCell="A1">
      <selection activeCell="D6" sqref="D6"/>
    </sheetView>
  </sheetViews>
  <sheetFormatPr defaultColWidth="9.00390625" defaultRowHeight="12.75"/>
  <cols>
    <col min="1" max="1" width="3.00390625" style="0" customWidth="1"/>
    <col min="2" max="2" width="25.75390625" style="66" customWidth="1"/>
    <col min="3" max="3" width="30.00390625" style="67" customWidth="1"/>
    <col min="4" max="4" width="5.75390625" style="68" customWidth="1"/>
    <col min="5" max="5" width="3.625" style="68" customWidth="1"/>
  </cols>
  <sheetData>
    <row r="1" spans="1:5" ht="12.75" customHeight="1">
      <c r="A1" s="31" t="s">
        <v>40</v>
      </c>
      <c r="B1" s="28" t="s">
        <v>92</v>
      </c>
      <c r="C1" s="28" t="s">
        <v>65</v>
      </c>
      <c r="D1" s="29" t="s">
        <v>43</v>
      </c>
      <c r="E1" s="29"/>
    </row>
    <row r="2" spans="1:5" s="55" customFormat="1" ht="72" customHeight="1">
      <c r="A2" s="31"/>
      <c r="B2" s="28"/>
      <c r="C2" s="28"/>
      <c r="D2" s="31" t="s">
        <v>48</v>
      </c>
      <c r="E2" s="31" t="s">
        <v>50</v>
      </c>
    </row>
    <row r="3" spans="1:5" ht="25.5" customHeight="1">
      <c r="A3" s="34">
        <v>1</v>
      </c>
      <c r="B3" s="56" t="s">
        <v>90</v>
      </c>
      <c r="C3" s="64" t="s">
        <v>91</v>
      </c>
      <c r="D3" s="57">
        <v>90</v>
      </c>
      <c r="E3" s="59">
        <v>1</v>
      </c>
    </row>
    <row r="4" spans="1:5" ht="33.75" customHeight="1">
      <c r="A4" s="34">
        <v>2</v>
      </c>
      <c r="B4" s="70" t="s">
        <v>155</v>
      </c>
      <c r="C4" s="64" t="s">
        <v>91</v>
      </c>
      <c r="D4" s="57">
        <v>630</v>
      </c>
      <c r="E4" s="59">
        <v>2</v>
      </c>
    </row>
    <row r="5" spans="1:5" ht="27.75" customHeight="1">
      <c r="A5" s="81"/>
      <c r="B5" s="82"/>
      <c r="C5" s="83"/>
      <c r="D5" s="84"/>
      <c r="E5"/>
    </row>
    <row r="6" spans="1:5" ht="27.75" customHeight="1">
      <c r="A6" s="85"/>
      <c r="B6" s="86"/>
      <c r="C6" s="87"/>
      <c r="D6" s="88"/>
      <c r="E6"/>
    </row>
    <row r="7" spans="1:5" ht="27.75" customHeight="1">
      <c r="A7" s="85"/>
      <c r="B7" s="86"/>
      <c r="C7" s="89"/>
      <c r="D7" s="90"/>
      <c r="E7"/>
    </row>
    <row r="8" spans="4:36" ht="12.75">
      <c r="D8" s="74"/>
      <c r="E8" s="76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4:36" ht="12.75">
      <c r="D9" s="74"/>
      <c r="E9" s="76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4:36" ht="12.75">
      <c r="D10" s="74"/>
      <c r="E10" s="76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4:36" ht="12.75">
      <c r="D11" s="74"/>
      <c r="E11" s="76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4:36" ht="12.75">
      <c r="D12" s="74"/>
      <c r="E12" s="76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</row>
    <row r="13" spans="4:36" ht="12.75">
      <c r="D13" s="74"/>
      <c r="E13" s="76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</row>
    <row r="14" spans="4:36" ht="12.75">
      <c r="D14" s="74"/>
      <c r="E14" s="76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</row>
    <row r="15" spans="4:36" ht="12.75">
      <c r="D15" s="74"/>
      <c r="E15" s="76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4:36" ht="12.75">
      <c r="D16" s="74"/>
      <c r="E16" s="76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</row>
    <row r="17" spans="4:36" ht="12.75">
      <c r="D17" s="74"/>
      <c r="E17" s="76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</row>
    <row r="18" spans="4:36" ht="12.75">
      <c r="D18" s="74"/>
      <c r="E18" s="76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</row>
    <row r="19" spans="4:36" ht="12.75">
      <c r="D19" s="74"/>
      <c r="E19" s="76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</row>
    <row r="20" spans="4:36" ht="12.75">
      <c r="D20" s="74"/>
      <c r="E20" s="76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</row>
    <row r="21" spans="4:36" ht="12.75">
      <c r="D21" s="74"/>
      <c r="E21" s="76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</row>
    <row r="22" spans="4:36" ht="12.75">
      <c r="D22" s="74"/>
      <c r="E22" s="76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</row>
    <row r="23" spans="4:36" ht="12.75">
      <c r="D23" s="74"/>
      <c r="E23" s="74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</row>
    <row r="24" spans="4:36" ht="12.75">
      <c r="D24" s="74"/>
      <c r="E24" s="74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</row>
    <row r="25" spans="4:36" ht="12.75">
      <c r="D25" s="74"/>
      <c r="E25" s="74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</row>
    <row r="26" spans="4:36" ht="12.75">
      <c r="D26" s="74"/>
      <c r="E26" s="74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</row>
    <row r="27" spans="4:36" ht="12.75">
      <c r="D27" s="74"/>
      <c r="E27" s="74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</row>
    <row r="28" spans="4:36" ht="12.75">
      <c r="D28" s="74"/>
      <c r="E28" s="74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</row>
    <row r="29" spans="4:36" ht="12.75">
      <c r="D29" s="74"/>
      <c r="E29" s="74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</row>
    <row r="30" spans="4:36" ht="12.75">
      <c r="D30" s="74"/>
      <c r="E30" s="74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</row>
    <row r="31" spans="4:36" ht="12.75">
      <c r="D31" s="74"/>
      <c r="E31" s="74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</row>
    <row r="32" spans="4:36" ht="12.75">
      <c r="D32" s="74"/>
      <c r="E32" s="74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</row>
    <row r="33" spans="4:36" ht="12.75">
      <c r="D33" s="74"/>
      <c r="E33" s="74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</row>
    <row r="34" spans="4:36" ht="12.75">
      <c r="D34" s="74"/>
      <c r="E34" s="74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</row>
    <row r="35" spans="4:36" ht="12.75">
      <c r="D35" s="74"/>
      <c r="E35" s="74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</row>
    <row r="36" spans="4:36" ht="12.75">
      <c r="D36" s="74"/>
      <c r="E36" s="74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</row>
    <row r="37" spans="4:36" ht="12.75">
      <c r="D37" s="74"/>
      <c r="E37" s="74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</row>
    <row r="38" spans="4:36" ht="12.75">
      <c r="D38" s="74"/>
      <c r="E38" s="74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</row>
    <row r="39" spans="4:36" ht="12.75">
      <c r="D39" s="74"/>
      <c r="E39" s="74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</row>
    <row r="40" spans="4:36" ht="12.75">
      <c r="D40" s="74"/>
      <c r="E40" s="74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4:36" ht="12.75">
      <c r="D41" s="74"/>
      <c r="E41" s="74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4:36" ht="12.75">
      <c r="D42" s="74"/>
      <c r="E42" s="74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</row>
    <row r="43" spans="4:36" ht="12.75">
      <c r="D43" s="74"/>
      <c r="E43" s="74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</row>
    <row r="44" spans="4:36" ht="12.75">
      <c r="D44" s="74"/>
      <c r="E44" s="74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</row>
    <row r="45" spans="4:36" ht="12.75">
      <c r="D45" s="74"/>
      <c r="E45" s="74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</row>
    <row r="46" spans="4:36" ht="12.75">
      <c r="D46" s="74"/>
      <c r="E46" s="74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</row>
    <row r="47" spans="4:36" ht="12.75">
      <c r="D47" s="74"/>
      <c r="E47" s="74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</row>
    <row r="48" spans="4:36" ht="12.75">
      <c r="D48" s="74"/>
      <c r="E48" s="74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</row>
    <row r="49" spans="4:36" ht="12.75">
      <c r="D49" s="74"/>
      <c r="E49" s="74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</row>
    <row r="50" spans="4:36" ht="12.75">
      <c r="D50" s="74"/>
      <c r="E50" s="74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</row>
    <row r="51" spans="4:36" ht="12.75">
      <c r="D51" s="74"/>
      <c r="E51" s="74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</row>
    <row r="52" spans="4:36" ht="12.75">
      <c r="D52" s="74"/>
      <c r="E52" s="74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</row>
    <row r="53" spans="4:36" ht="12.75">
      <c r="D53" s="74"/>
      <c r="E53" s="74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</row>
    <row r="54" spans="4:36" ht="12.75">
      <c r="D54" s="74"/>
      <c r="E54" s="74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</row>
    <row r="55" spans="4:36" ht="12.75">
      <c r="D55" s="74"/>
      <c r="E55" s="74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</row>
    <row r="56" spans="4:36" ht="12.75">
      <c r="D56" s="74"/>
      <c r="E56" s="74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</row>
    <row r="57" spans="4:36" ht="12.75">
      <c r="D57" s="74"/>
      <c r="E57" s="74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</row>
    <row r="58" spans="4:36" ht="12.75">
      <c r="D58" s="74"/>
      <c r="E58" s="74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</row>
    <row r="59" spans="4:36" ht="12.75">
      <c r="D59" s="74"/>
      <c r="E59" s="74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</row>
    <row r="60" spans="4:36" ht="12.75">
      <c r="D60" s="74"/>
      <c r="E60" s="74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</row>
    <row r="61" spans="4:36" ht="12.75">
      <c r="D61" s="74"/>
      <c r="E61" s="74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</row>
    <row r="62" spans="4:36" ht="12.75">
      <c r="D62" s="74"/>
      <c r="E62" s="74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</row>
    <row r="63" spans="4:36" ht="12.75">
      <c r="D63" s="74"/>
      <c r="E63" s="74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</row>
    <row r="64" spans="4:36" ht="12.75">
      <c r="D64" s="74"/>
      <c r="E64" s="74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</row>
    <row r="65" spans="4:36" ht="12.75">
      <c r="D65" s="74"/>
      <c r="E65" s="74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</row>
    <row r="66" spans="4:36" ht="12.75">
      <c r="D66" s="74"/>
      <c r="E66" s="74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</row>
    <row r="67" spans="4:36" ht="12.75">
      <c r="D67" s="74"/>
      <c r="E67" s="74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</row>
    <row r="68" spans="4:36" ht="12.75">
      <c r="D68" s="74"/>
      <c r="E68" s="74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</row>
    <row r="69" spans="4:36" ht="12.75">
      <c r="D69" s="74"/>
      <c r="E69" s="74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</row>
    <row r="70" spans="4:36" ht="12.75">
      <c r="D70" s="74"/>
      <c r="E70" s="74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</row>
    <row r="71" spans="4:36" ht="12.75">
      <c r="D71" s="74"/>
      <c r="E71" s="74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</row>
    <row r="72" spans="4:36" ht="12.75">
      <c r="D72" s="74"/>
      <c r="E72" s="74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</row>
    <row r="73" spans="4:36" ht="12.75">
      <c r="D73" s="74"/>
      <c r="E73" s="74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</row>
    <row r="74" spans="4:36" ht="12.75">
      <c r="D74" s="74"/>
      <c r="E74" s="74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</row>
    <row r="75" spans="4:36" ht="12.75">
      <c r="D75" s="74"/>
      <c r="E75" s="74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</row>
    <row r="76" spans="4:36" ht="12.75">
      <c r="D76" s="74"/>
      <c r="E76" s="74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</row>
    <row r="77" spans="4:36" ht="12.75">
      <c r="D77" s="74"/>
      <c r="E77" s="74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</row>
    <row r="78" spans="4:36" ht="12.75">
      <c r="D78" s="74"/>
      <c r="E78" s="74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</row>
    <row r="79" spans="4:36" ht="12.75">
      <c r="D79" s="74"/>
      <c r="E79" s="74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</row>
    <row r="80" spans="4:36" ht="12.75">
      <c r="D80" s="74"/>
      <c r="E80" s="74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</row>
    <row r="81" spans="4:36" ht="12.75">
      <c r="D81" s="74"/>
      <c r="E81" s="74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</row>
    <row r="82" spans="4:36" ht="12.75">
      <c r="D82" s="74"/>
      <c r="E82" s="74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</row>
    <row r="83" spans="4:36" ht="12.75">
      <c r="D83" s="74"/>
      <c r="E83" s="74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</row>
    <row r="84" spans="4:36" ht="12.75">
      <c r="D84" s="74"/>
      <c r="E84" s="74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</row>
    <row r="85" spans="4:36" ht="12.75">
      <c r="D85" s="74"/>
      <c r="E85" s="74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</row>
    <row r="86" spans="4:36" ht="12.75">
      <c r="D86" s="74"/>
      <c r="E86" s="74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</row>
    <row r="87" spans="4:36" ht="12.75">
      <c r="D87" s="74"/>
      <c r="E87" s="74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</row>
    <row r="88" spans="4:36" ht="12.75">
      <c r="D88" s="74"/>
      <c r="E88" s="74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</row>
    <row r="89" spans="4:36" ht="12.75">
      <c r="D89" s="74"/>
      <c r="E89" s="74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</row>
    <row r="90" spans="4:36" ht="12.75">
      <c r="D90" s="74"/>
      <c r="E90" s="74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</row>
    <row r="91" spans="4:36" ht="12.75">
      <c r="D91" s="74"/>
      <c r="E91" s="74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</row>
    <row r="92" spans="4:36" ht="12.75">
      <c r="D92" s="74"/>
      <c r="E92" s="74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</row>
    <row r="93" spans="4:36" ht="12.75">
      <c r="D93" s="74"/>
      <c r="E93" s="74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</row>
    <row r="94" spans="4:36" ht="12.75">
      <c r="D94" s="74"/>
      <c r="E94" s="74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</row>
    <row r="95" spans="4:36" ht="12.75">
      <c r="D95" s="74"/>
      <c r="E95" s="74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</row>
    <row r="96" spans="4:36" ht="12.75">
      <c r="D96" s="74"/>
      <c r="E96" s="74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</row>
    <row r="97" spans="4:36" ht="12.75">
      <c r="D97" s="74"/>
      <c r="E97" s="74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</row>
    <row r="98" spans="4:36" ht="12.75">
      <c r="D98" s="74"/>
      <c r="E98" s="74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</row>
    <row r="99" spans="4:36" ht="12.75">
      <c r="D99" s="74"/>
      <c r="E99" s="74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</row>
    <row r="100" spans="4:36" ht="12.75">
      <c r="D100" s="74"/>
      <c r="E100" s="74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</row>
    <row r="101" spans="4:36" ht="12.75">
      <c r="D101" s="74"/>
      <c r="E101" s="74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</row>
    <row r="102" spans="4:36" ht="12.75">
      <c r="D102" s="74"/>
      <c r="E102" s="74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</row>
    <row r="103" spans="4:36" ht="12.75">
      <c r="D103" s="74"/>
      <c r="E103" s="74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</row>
    <row r="104" spans="4:36" ht="12.75">
      <c r="D104" s="74"/>
      <c r="E104" s="74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</row>
    <row r="105" spans="4:36" ht="12.75">
      <c r="D105" s="74"/>
      <c r="E105" s="74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</row>
    <row r="106" spans="4:36" ht="12.75">
      <c r="D106" s="74"/>
      <c r="E106" s="74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</row>
    <row r="107" spans="4:36" ht="12.75">
      <c r="D107" s="74"/>
      <c r="E107" s="74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</row>
    <row r="108" spans="4:36" ht="12.75">
      <c r="D108" s="74"/>
      <c r="E108" s="74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</row>
    <row r="109" spans="4:36" ht="12.75">
      <c r="D109" s="74"/>
      <c r="E109" s="74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</row>
  </sheetData>
  <sheetProtection selectLockedCells="1" selectUnlockedCells="1"/>
  <mergeCells count="4">
    <mergeCell ref="A1:A2"/>
    <mergeCell ref="B1:B2"/>
    <mergeCell ref="C1:C2"/>
    <mergeCell ref="D1:E1"/>
  </mergeCells>
  <printOptions horizontalCentered="1"/>
  <pageMargins left="0.39375" right="0.39375" top="0.9451388888888889" bottom="0.9840277777777777" header="0.5118055555555555" footer="0.5118055555555555"/>
  <pageSetup horizontalDpi="300" verticalDpi="300" orientation="portrait" paperSize="9" scale="90"/>
  <headerFooter alignWithMargins="0">
    <oddHeader>&amp;CXVIII Ogólnopolska InO "Wiosna '2011"
Kategoria  TN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J5" sqref="J5"/>
    </sheetView>
  </sheetViews>
  <sheetFormatPr defaultColWidth="9.00390625" defaultRowHeight="12.75"/>
  <sheetData>
    <row r="1" spans="1:14" ht="12.75" customHeight="1">
      <c r="A1" s="91" t="s">
        <v>156</v>
      </c>
      <c r="B1" s="91"/>
      <c r="C1" s="92" t="s">
        <v>157</v>
      </c>
      <c r="D1" s="92"/>
      <c r="E1" s="93" t="s">
        <v>158</v>
      </c>
      <c r="F1" s="93"/>
      <c r="G1" s="94" t="s">
        <v>159</v>
      </c>
      <c r="H1" s="94"/>
      <c r="I1" s="95" t="s">
        <v>160</v>
      </c>
      <c r="J1" s="95"/>
      <c r="K1" s="96" t="s">
        <v>161</v>
      </c>
      <c r="L1" s="96"/>
      <c r="M1" s="97" t="s">
        <v>162</v>
      </c>
      <c r="N1" s="97"/>
    </row>
    <row r="2" spans="1:14" ht="12.75">
      <c r="A2" s="98" t="s">
        <v>163</v>
      </c>
      <c r="B2" s="98">
        <v>1530</v>
      </c>
      <c r="C2" s="99" t="s">
        <v>163</v>
      </c>
      <c r="D2" s="99">
        <v>1530</v>
      </c>
      <c r="E2" s="98" t="s">
        <v>163</v>
      </c>
      <c r="F2" s="98">
        <v>1530</v>
      </c>
      <c r="G2" s="100" t="s">
        <v>163</v>
      </c>
      <c r="H2" s="100">
        <v>720</v>
      </c>
      <c r="I2" s="101" t="s">
        <v>163</v>
      </c>
      <c r="J2" s="101">
        <v>450</v>
      </c>
      <c r="K2" s="102" t="s">
        <v>163</v>
      </c>
      <c r="L2" s="102"/>
      <c r="M2" s="103" t="s">
        <v>163</v>
      </c>
      <c r="N2" s="103">
        <v>990</v>
      </c>
    </row>
    <row r="3" spans="1:14" ht="12.75">
      <c r="A3" s="98" t="s">
        <v>164</v>
      </c>
      <c r="B3" s="98">
        <v>900</v>
      </c>
      <c r="C3" s="99" t="s">
        <v>164</v>
      </c>
      <c r="D3" s="99">
        <v>900</v>
      </c>
      <c r="E3" s="98" t="s">
        <v>164</v>
      </c>
      <c r="F3" s="98">
        <v>900</v>
      </c>
      <c r="G3" s="100" t="s">
        <v>164</v>
      </c>
      <c r="H3" s="100">
        <v>900</v>
      </c>
      <c r="I3" s="101" t="s">
        <v>164</v>
      </c>
      <c r="J3" s="101">
        <v>720</v>
      </c>
      <c r="K3" s="102"/>
      <c r="L3" s="102"/>
      <c r="M3" s="103"/>
      <c r="N3" s="103"/>
    </row>
    <row r="4" spans="1:14" ht="12.75">
      <c r="A4" s="98" t="s">
        <v>165</v>
      </c>
      <c r="B4" s="98">
        <v>1350</v>
      </c>
      <c r="C4" s="99" t="s">
        <v>165</v>
      </c>
      <c r="D4" s="99">
        <v>1350</v>
      </c>
      <c r="E4" s="98" t="s">
        <v>165</v>
      </c>
      <c r="F4" s="98">
        <v>1260</v>
      </c>
      <c r="G4" s="100" t="s">
        <v>165</v>
      </c>
      <c r="H4" s="100"/>
      <c r="I4" s="101" t="s">
        <v>165</v>
      </c>
      <c r="J4" s="101"/>
      <c r="K4" s="102"/>
      <c r="L4" s="102"/>
      <c r="M4" s="103"/>
      <c r="N4" s="103"/>
    </row>
  </sheetData>
  <sheetProtection selectLockedCells="1" selectUnlockedCells="1"/>
  <mergeCells count="7">
    <mergeCell ref="A1:B1"/>
    <mergeCell ref="C1:D1"/>
    <mergeCell ref="E1:F1"/>
    <mergeCell ref="G1:H1"/>
    <mergeCell ref="I1:J1"/>
    <mergeCell ref="K1:L1"/>
    <mergeCell ref="M1:N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Karpiszyn</dc:creator>
  <cp:keywords/>
  <dc:description/>
  <cp:lastModifiedBy/>
  <cp:lastPrinted>2011-05-07T16:08:14Z</cp:lastPrinted>
  <dcterms:created xsi:type="dcterms:W3CDTF">1998-06-05T10:25:00Z</dcterms:created>
  <dcterms:modified xsi:type="dcterms:W3CDTF">2014-11-11T17:39:04Z</dcterms:modified>
  <cp:category/>
  <cp:version/>
  <cp:contentType/>
  <cp:contentStatus/>
  <cp:revision>17</cp:revision>
</cp:coreProperties>
</file>