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tabRatio="844" activeTab="3"/>
  </bookViews>
  <sheets>
    <sheet name="Kategoria TD" sheetId="1" r:id="rId1"/>
    <sheet name="Kategoria TM" sheetId="2" r:id="rId2"/>
    <sheet name="Kategoria TJ" sheetId="3" r:id="rId3"/>
    <sheet name="Kategoria TS" sheetId="4" r:id="rId4"/>
    <sheet name="Wielobój turystyczno-sportowy" sheetId="5" r:id="rId5"/>
  </sheets>
  <definedNames/>
  <calcPr fullCalcOnLoad="1"/>
</workbook>
</file>

<file path=xl/sharedStrings.xml><?xml version="1.0" encoding="utf-8"?>
<sst xmlns="http://schemas.openxmlformats.org/spreadsheetml/2006/main" count="533" uniqueCount="239">
  <si>
    <t>Msc.</t>
  </si>
  <si>
    <t>Środowisko</t>
  </si>
  <si>
    <t>Etap 1</t>
  </si>
  <si>
    <t>PK</t>
  </si>
  <si>
    <t>PP</t>
  </si>
  <si>
    <t>Etap 2</t>
  </si>
  <si>
    <t>Etap 3</t>
  </si>
  <si>
    <t>Kategoria TD</t>
  </si>
  <si>
    <t>Wyniki Marszów na Orientację</t>
  </si>
  <si>
    <t>Suma         PP</t>
  </si>
  <si>
    <t>Skład drużyny</t>
  </si>
  <si>
    <t>Kategoria TM</t>
  </si>
  <si>
    <t>Kategoria TJ</t>
  </si>
  <si>
    <t>Kategoria 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</si>
  <si>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</si>
  <si>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</si>
  <si>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</si>
  <si>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</si>
  <si>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</si>
  <si>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</si>
  <si>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</si>
  <si>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</si>
  <si>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</si>
  <si>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</si>
  <si>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XIV Radzyńskie Marsze na Orientację</t>
  </si>
  <si>
    <t>„AZYMUCIAK 2007”</t>
  </si>
  <si>
    <t>Radzyń Podlaski, 23-25 listopada 2007 r.</t>
  </si>
  <si>
    <t>S = 630</t>
  </si>
  <si>
    <t>S = 900</t>
  </si>
  <si>
    <t>S = 1080</t>
  </si>
  <si>
    <t>Wyniki wieloboju turystyczno-sportowego</t>
  </si>
  <si>
    <t>Imię i nazwisko</t>
  </si>
  <si>
    <t>Konkurencje</t>
  </si>
  <si>
    <t>Suma punktów</t>
  </si>
  <si>
    <t>S = 780</t>
  </si>
  <si>
    <t>S = 870</t>
  </si>
  <si>
    <t>Warszawa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</si>
  <si>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</si>
  <si>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</si>
  <si>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</si>
  <si>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</si>
  <si>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</si>
  <si>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</si>
  <si>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</si>
  <si>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</si>
  <si>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</si>
  <si>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</si>
  <si>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</si>
  <si>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</si>
  <si>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Radzyń Podlaski</t>
  </si>
  <si>
    <t>Szczecin</t>
  </si>
  <si>
    <t>Lublin</t>
  </si>
  <si>
    <t>Biała                                      Lublin</t>
  </si>
  <si>
    <t>LO Wisznice</t>
  </si>
  <si>
    <t>Gdańsk                             Dzierżoniów</t>
  </si>
  <si>
    <t>Dominika KOŁTUNIEWICZ                Kinga ZIELANT</t>
  </si>
  <si>
    <t>SP Wola Chomejowa</t>
  </si>
  <si>
    <t>Monika MAZUR                                             Renata MRÓZ</t>
  </si>
  <si>
    <t>ZS Biała</t>
  </si>
  <si>
    <t>ZS Firlej</t>
  </si>
  <si>
    <t>Karolina KRZYSZTAŁOWICZ                      Dominik NIEWĘGŁOWSKI</t>
  </si>
  <si>
    <t>SP Paszki Duże</t>
  </si>
  <si>
    <t>Aleksandra DELĄŻEK                         Magdalena KĘPA                                    Katarzyna STAROŃ</t>
  </si>
  <si>
    <t>Gimnazjum nr 2                      Radzyń Podlaski</t>
  </si>
  <si>
    <t>Michał WIERZCHOWSKI                      Anna WRONOWSKA</t>
  </si>
  <si>
    <t>Dorota ZAJĄC                                      Weronika PASZKOWSKA</t>
  </si>
  <si>
    <t>Łucja KARWOWSKA                          Monika LISTOPAD                   Alicja FIJAŁEK</t>
  </si>
  <si>
    <t>SP Tchórzew                           SP Wola Chomejowa</t>
  </si>
  <si>
    <t>Natalia PERKOWSKA                       Agata TOBOŁA</t>
  </si>
  <si>
    <t>Eliza DOMAŃSKA                                 Dominika DOMAŃSKA</t>
  </si>
  <si>
    <t>Łukasz ŚPIEWAK                              Dawid BRYGOŁA</t>
  </si>
  <si>
    <t>Ewelina LISTOPAD                               Anita KUŁAK</t>
  </si>
  <si>
    <t>SP Tchórzew</t>
  </si>
  <si>
    <t>Kamil RUTKOWSKI                                     Jan TURMOWICZ</t>
  </si>
  <si>
    <t>Monika BĄCIK                                     Diana KAJETANIAK                            Łukasz ŁOZOWSKI</t>
  </si>
  <si>
    <t>Igor SOBIESKA                                       Paweł KOWALIK</t>
  </si>
  <si>
    <t>SP Suchowola</t>
  </si>
  <si>
    <t>Tomasz MAZUREK                                  Łukasz BEDNARCZYK</t>
  </si>
  <si>
    <t>Michał ROLA                                    Michał CHUDEK</t>
  </si>
  <si>
    <t>Dominik NIEWĘGŁOWSKI</t>
  </si>
  <si>
    <t>Dominika CIEŚLAK                                    Dominika ZIELANT</t>
  </si>
  <si>
    <t>Weronika ZAJĄC                             Martyna ŻELEŹNIK</t>
  </si>
  <si>
    <t>Gimnazjum                     Wola Osowińska                            SP Wola Chomejowa</t>
  </si>
  <si>
    <t>Kamil MIROSŁAW                                       Marlena STRUK</t>
  </si>
  <si>
    <t>I LO Radzyń Podlaski</t>
  </si>
  <si>
    <t>Sylwia DAWIDIUK                             Sylwia KROPIWIEC</t>
  </si>
  <si>
    <t>Kamil STANISŁAWSKI</t>
  </si>
  <si>
    <t>Gimnazjum Suchowola</t>
  </si>
  <si>
    <t>"WIKING" Szczecin</t>
  </si>
  <si>
    <t>Bartłomiej MAZAN</t>
  </si>
  <si>
    <t>Jakub KUŚMIEROWSKI</t>
  </si>
  <si>
    <t>Piotr KLEWEK                                      Michał KORULCZYK</t>
  </si>
  <si>
    <t>Mateusz FRĄCZEK                                       Jarosław KRAJANOWSKI</t>
  </si>
  <si>
    <t>Paulina HAWRYLUK                            Aleksandra SIEROCIŃSKA</t>
  </si>
  <si>
    <t>Piotr GOŁOŚ                                           Wojciech WIERZCHOWSKI</t>
  </si>
  <si>
    <t>Mateusz KAZIMIERCZAK             Damian NOWACKI</t>
  </si>
  <si>
    <t>Gimnazjum                                                Wola Osowińska</t>
  </si>
  <si>
    <t>Monika MIŁOSZ                                           Ilona KRASZEWSKA</t>
  </si>
  <si>
    <t>Damian DELĄŻEK                                        Paweł GĄTARCZYK</t>
  </si>
  <si>
    <t>Gimnazjum nr 2                                     Radzyń Podlaski</t>
  </si>
  <si>
    <t>Olga JANCZARA                                            Monika PATRZYLAS                                           Patrycja BARANOWSKA</t>
  </si>
  <si>
    <t>Łukasz NIEWĘGŁOWSKI                            Daniel PAWELEC</t>
  </si>
  <si>
    <t>Arkadiusz WILKOWSKI                            Piotr SOKOŁOWSKI</t>
  </si>
  <si>
    <t>Ewa RAFAŁ                                                Dorota FURMAN</t>
  </si>
  <si>
    <t>Michał KUBICKI                                        Paweł KOWALECZKO</t>
  </si>
  <si>
    <t>Karolina SMOGORZEWSKA                                 Patrycja ZIELANT</t>
  </si>
  <si>
    <t>Patryk ŻUKOWSKI                                Piotr CIEŚLAK</t>
  </si>
  <si>
    <t>Kamil CHUDEK                                       Paweł WOLIŃSKI</t>
  </si>
  <si>
    <t>RCEZ Lubartów</t>
  </si>
  <si>
    <t>Monika MAJEWSKA                                 Anna ODRZYGÓŹDŹ</t>
  </si>
  <si>
    <t>Gimnazjum nr 1                                    Radzyń Podlaski</t>
  </si>
  <si>
    <t>Jarosław WIERZCHOWSKI                               Paweł GROCHOWSKI</t>
  </si>
  <si>
    <t>Damian MARZEC                                        Grzegorz SZYMAŃSKI</t>
  </si>
  <si>
    <t>Piotr LEWCZUK                                         Krystian SOKOŁOWSKI</t>
  </si>
  <si>
    <t>Szczecin / Gdańsk</t>
  </si>
  <si>
    <t>Świdnik</t>
  </si>
  <si>
    <t>Bartłomiej MAZAN         Dobromir KABUŁA</t>
  </si>
  <si>
    <t>Krzysztof BUDZYŃSKI    Mateusz MEKSUŁA</t>
  </si>
  <si>
    <t>Dawid PILIPIUK               Marcin PRUDACZUK</t>
  </si>
  <si>
    <t>Michał KLIMKOWICZ     Daniel KARPIUK</t>
  </si>
  <si>
    <t>Klaudia STELMASZUK       Barbara OLESZCZUK</t>
  </si>
  <si>
    <t>Małgorzata MISZCZUK     Klaudia POTAPCZUK</t>
  </si>
  <si>
    <t>Kamil OPIELA</t>
  </si>
  <si>
    <t>Monika DADUN           Bartłomiej DUDEK</t>
  </si>
  <si>
    <t>S = 1350</t>
  </si>
  <si>
    <t>Waldemar FIJOR       Edward FUDRO</t>
  </si>
  <si>
    <t>"SKARMAT" Toruń                     Police</t>
  </si>
  <si>
    <t>S = 1470</t>
  </si>
  <si>
    <t>Michał PERLIŃSKI                           Piotr WIECZOREK</t>
  </si>
  <si>
    <t>Gdańsk                                                         Radom</t>
  </si>
  <si>
    <t>Zbigniew SOCHA        Ryszard SIKORA</t>
  </si>
  <si>
    <t>"GRILLINO" Gliwice                                  Cieszyn</t>
  </si>
  <si>
    <t>Michał SEGIT                        Agnieszka KULASA</t>
  </si>
  <si>
    <t>Kazimierz MAKIEŁA        Mariusz SIWIEC</t>
  </si>
  <si>
    <t>Przemysław KURAL                              Jacek KOWALSKI</t>
  </si>
  <si>
    <t>Marcin SZYNDLARZ       Tamara PAWLIK</t>
  </si>
  <si>
    <t>Maciej ZACHARA                        Krzysztof LIGIENZA</t>
  </si>
  <si>
    <t>Rzeszów                                          Dzierżoniów</t>
  </si>
  <si>
    <t>Jacek GDULA                  Dariusz HAJDUK</t>
  </si>
  <si>
    <t>"ORIENTOP" Wrocław</t>
  </si>
  <si>
    <t>Edyta GROMEK                    Piotr ZGODA</t>
  </si>
  <si>
    <t>Karol JĘDRYS                                  Anna FURMAN</t>
  </si>
  <si>
    <t>Leszek HERMAN-IŻYCKI</t>
  </si>
  <si>
    <t>Janusz CEGLIŃSKI        Tomasz GRONAU</t>
  </si>
  <si>
    <t>Agata WIRASZKA         Jacek WIESZACZEWSKI</t>
  </si>
  <si>
    <t>Marek GORGOL            Katarzyna GORGOL</t>
  </si>
  <si>
    <t>Hubert ŚWIERCZYŃSKI    Marcin HOFFMANN</t>
  </si>
  <si>
    <t>Remigiusz ŚWIETLICKI                  Bożena ŚWIETLICKA</t>
  </si>
  <si>
    <t>Marek PACEK              Roman TROCHA</t>
  </si>
  <si>
    <t>Ireneusz SZYNDLARZ      Sławomir FRYNAS</t>
  </si>
  <si>
    <t>Rafał PROKOPIUK               Mirosław BRZOZOWSKI</t>
  </si>
  <si>
    <t>Andrzej KROCHMAL     Wojciech DROZDA</t>
  </si>
  <si>
    <t>Jakub KACZYŃSKI      Krzysztof KULA</t>
  </si>
  <si>
    <t>"NEPTUN" Gdańsk</t>
  </si>
  <si>
    <t>abs.</t>
  </si>
  <si>
    <t>23.</t>
  </si>
  <si>
    <t>24.</t>
  </si>
  <si>
    <t>Radom</t>
  </si>
  <si>
    <t>Dzierżoniów</t>
  </si>
  <si>
    <t>Suchowola</t>
  </si>
  <si>
    <t>Tchórzew</t>
  </si>
  <si>
    <t>Wola Chomejowa</t>
  </si>
  <si>
    <t>Biała</t>
  </si>
  <si>
    <t>Wola Osowińska</t>
  </si>
  <si>
    <t>Wisznice</t>
  </si>
  <si>
    <t>Lubartów</t>
  </si>
  <si>
    <t>Firlej</t>
  </si>
  <si>
    <t>Gdańsk</t>
  </si>
  <si>
    <t>Piotr KLEWEK                                    Michał KORULCZYK</t>
  </si>
  <si>
    <t>Kamil CHUDEK                            Paweł WOLIŃSKI</t>
  </si>
  <si>
    <t>Łukasz ŁUCZYŃSKI                          Dawid PALINOWSKI</t>
  </si>
  <si>
    <t>Monika ŚPIEWAK                             Łukasz HOŁOWNIA</t>
  </si>
  <si>
    <t>Marlena STRUK                           Marcin ŚPIEWAK</t>
  </si>
  <si>
    <t>Łukasz MICHALAK      Radosław LECH</t>
  </si>
  <si>
    <t>Łukasz MAZUREK                               Sylwia KRAĆ</t>
  </si>
  <si>
    <t>Bartek WOŹNIAK</t>
  </si>
  <si>
    <t>Mariusz SIWIEC</t>
  </si>
  <si>
    <t>Marcin HOFFMANN</t>
  </si>
  <si>
    <t>Piotr ZGODA</t>
  </si>
  <si>
    <t>Roman TROCHA</t>
  </si>
  <si>
    <t>Jacek WIESZACZEWSKI</t>
  </si>
  <si>
    <t>Sławomir FRYNAS</t>
  </si>
  <si>
    <t>Strzelin</t>
  </si>
  <si>
    <t>Hubert ŚWIERCZYŃSKI</t>
  </si>
  <si>
    <t>Edyta GROMEK</t>
  </si>
  <si>
    <t>Miejscowość</t>
  </si>
  <si>
    <t>Eliza DOMAŃSKA</t>
  </si>
  <si>
    <t>Łukasz ŚPIEWAK</t>
  </si>
  <si>
    <t>Katarzyna STAROŃ</t>
  </si>
  <si>
    <t>Diana KAJETANIAK</t>
  </si>
  <si>
    <t>Łucja KARWOWSKA</t>
  </si>
  <si>
    <t>Igor SOBIESKA</t>
  </si>
  <si>
    <t>Monika BĄCIK</t>
  </si>
  <si>
    <t>Weronika PASZKOWSKA</t>
  </si>
  <si>
    <t>Dawid BRYGOŁA</t>
  </si>
  <si>
    <t>Renata MRÓZ</t>
  </si>
  <si>
    <t>Aleksandra DELĄŻEK</t>
  </si>
  <si>
    <t>Dorota ZAJĄC</t>
  </si>
  <si>
    <t>Kinga ZIELANT</t>
  </si>
  <si>
    <t>Dominika DOMAŃSKA</t>
  </si>
  <si>
    <t>Anita KUŁAK</t>
  </si>
  <si>
    <t>Dominika ZIELANT</t>
  </si>
  <si>
    <t>Tomasz MAZUREK</t>
  </si>
  <si>
    <t>Dominika KOŁTUNIEWICZ</t>
  </si>
  <si>
    <t>Monika LISTOPAD</t>
  </si>
  <si>
    <t>Dominika CIEŚLAK</t>
  </si>
  <si>
    <t>Monika MAZUR</t>
  </si>
  <si>
    <t>Alicja FIJAŁEK</t>
  </si>
  <si>
    <t>Łukasz ŁOZOWSKI</t>
  </si>
  <si>
    <t>Ewelina LISTOPAD</t>
  </si>
  <si>
    <t>Paweł KOWALIK</t>
  </si>
  <si>
    <t>Anna ODRZYGÓŹDŹ</t>
  </si>
  <si>
    <t>Damian DELĄŻEK</t>
  </si>
  <si>
    <t>Mateusz FRĄCZEK</t>
  </si>
  <si>
    <t>Mateusz KAZIMIERCZAK</t>
  </si>
  <si>
    <t>Monika MAJEWSKA</t>
  </si>
  <si>
    <t>Paweł GĄTARCZYK</t>
  </si>
  <si>
    <t>Kamil MIROSŁAW</t>
  </si>
  <si>
    <t>Piotr LEWCZUK</t>
  </si>
  <si>
    <t>Kamil CHUDEK</t>
  </si>
  <si>
    <t>Jarosław KRAJANOWSKI</t>
  </si>
  <si>
    <t>Piotr KLEWEK</t>
  </si>
  <si>
    <t>Damian NOWACKI</t>
  </si>
  <si>
    <t>Monika PATRZYLAS</t>
  </si>
  <si>
    <t>Olga JANCZARA</t>
  </si>
  <si>
    <t>Marcin PRUDACZUK</t>
  </si>
  <si>
    <t>Klaudia POTAPCZUK</t>
  </si>
  <si>
    <t>Monika DADUN</t>
  </si>
  <si>
    <t>Bartłomiej DUDEK</t>
  </si>
  <si>
    <t>Paweł WOLIŃSKI</t>
  </si>
  <si>
    <t>Łukasz MICHALAK</t>
  </si>
  <si>
    <t>Krzysztof BUDZYŃSKI</t>
  </si>
  <si>
    <t>Dobromir KABUŁA</t>
  </si>
  <si>
    <t>PREGO / WIKING Szczecin</t>
  </si>
  <si>
    <t>Oleksów                                       Strzelin</t>
  </si>
  <si>
    <t>Lublin                                                                     "SKRÓTY" Radom</t>
  </si>
  <si>
    <t>Radzyń Podlaski                                         Wisznice</t>
  </si>
  <si>
    <t>Lubartów                                                Firlej</t>
  </si>
  <si>
    <t>HKT "TREP" Warszawa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</si>
</sst>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2">
    <font>
      <sz val="10"/>
      <name val="Arial CE"/>
      <family val="0"/>
    </font>
    <font>
      <b/>
      <sz val="22"/>
      <name val="Georgia"/>
      <family val="1"/>
    </font>
    <font>
      <b/>
      <sz val="16"/>
      <name val="Comic Sans MS"/>
      <family val="4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40"/>
      <name val="Broadway"/>
      <family val="5"/>
    </font>
    <font>
      <b/>
      <sz val="26"/>
      <name val="Arial"/>
      <family val="2"/>
    </font>
    <font>
      <b/>
      <sz val="20"/>
      <name val="Georgia"/>
      <family val="1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68" fontId="10" fillId="0" borderId="0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J1"/>
    </sheetView>
  </sheetViews>
  <sheetFormatPr defaultColWidth="9.00390625" defaultRowHeight="12.75"/>
  <cols>
    <col min="1" max="1" width="7.00390625" style="1" customWidth="1"/>
    <col min="2" max="2" width="25.875" style="6" customWidth="1"/>
    <col min="3" max="3" width="19.625" style="1" customWidth="1"/>
    <col min="4" max="4" width="5.625" style="2" customWidth="1"/>
    <col min="5" max="5" width="6.375" style="4" customWidth="1"/>
    <col min="6" max="6" width="5.625" style="2" customWidth="1"/>
    <col min="7" max="7" width="6.375" style="4" customWidth="1"/>
    <col min="8" max="8" width="5.625" style="2" customWidth="1"/>
    <col min="9" max="9" width="6.375" style="4" customWidth="1"/>
    <col min="10" max="10" width="7.625" style="4" customWidth="1"/>
  </cols>
  <sheetData>
    <row r="1" spans="1:10" ht="33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9.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8.25" customHeight="1" thickBo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</row>
    <row r="5" spans="1:10" ht="27">
      <c r="A5" s="32" t="s">
        <v>8</v>
      </c>
      <c r="B5" s="32"/>
      <c r="C5" s="32"/>
      <c r="D5" s="32"/>
      <c r="E5" s="32"/>
      <c r="F5" s="32"/>
      <c r="G5" s="32"/>
      <c r="H5" s="32"/>
      <c r="I5" s="32"/>
      <c r="J5" s="32"/>
    </row>
    <row r="7" spans="7:10" ht="24.75" customHeight="1">
      <c r="G7" s="34" t="s">
        <v>7</v>
      </c>
      <c r="H7" s="34"/>
      <c r="I7" s="34"/>
      <c r="J7" s="34"/>
    </row>
    <row r="8" spans="1:10" ht="12.75">
      <c r="A8" s="33" t="s">
        <v>0</v>
      </c>
      <c r="B8" s="33" t="s">
        <v>10</v>
      </c>
      <c r="C8" s="33" t="s">
        <v>1</v>
      </c>
      <c r="D8" s="33" t="s">
        <v>2</v>
      </c>
      <c r="E8" s="33"/>
      <c r="F8" s="33" t="s">
        <v>5</v>
      </c>
      <c r="G8" s="33"/>
      <c r="H8" s="33" t="s">
        <v>6</v>
      </c>
      <c r="I8" s="33"/>
      <c r="J8" s="35" t="s">
        <v>9</v>
      </c>
    </row>
    <row r="9" spans="1:10" ht="12.75">
      <c r="A9" s="33"/>
      <c r="B9" s="33"/>
      <c r="C9" s="33"/>
      <c r="D9" s="13" t="s">
        <v>3</v>
      </c>
      <c r="E9" s="12" t="s">
        <v>4</v>
      </c>
      <c r="F9" s="13" t="s">
        <v>3</v>
      </c>
      <c r="G9" s="12" t="s">
        <v>4</v>
      </c>
      <c r="H9" s="13" t="s">
        <v>3</v>
      </c>
      <c r="I9" s="12" t="s">
        <v>4</v>
      </c>
      <c r="J9" s="35"/>
    </row>
    <row r="10" spans="1:10" ht="22.5">
      <c r="A10" s="21" t="s">
        <v>14</v>
      </c>
      <c r="B10" s="22" t="s">
        <v>57</v>
      </c>
      <c r="C10" s="21" t="s">
        <v>58</v>
      </c>
      <c r="D10" s="23">
        <v>25</v>
      </c>
      <c r="E10" s="24">
        <f aca="true" t="shared" si="0" ref="E10:E27">((630+25-D10)/630)*1000</f>
        <v>1000</v>
      </c>
      <c r="F10" s="23">
        <v>274</v>
      </c>
      <c r="G10" s="24">
        <f aca="true" t="shared" si="1" ref="G10:G26">((780+29-F10)/780)*1000</f>
        <v>685.8974358974359</v>
      </c>
      <c r="H10" s="23">
        <v>163</v>
      </c>
      <c r="I10" s="24">
        <f aca="true" t="shared" si="2" ref="I10:I27">((780+26-H10)/780)*1000</f>
        <v>824.3589743589744</v>
      </c>
      <c r="J10" s="24">
        <f aca="true" t="shared" si="3" ref="J10:J28">I10+G10+E10</f>
        <v>2510.25641025641</v>
      </c>
    </row>
    <row r="11" spans="1:10" ht="22.5">
      <c r="A11" s="21" t="s">
        <v>15</v>
      </c>
      <c r="B11" s="22" t="s">
        <v>80</v>
      </c>
      <c r="C11" s="21" t="s">
        <v>56</v>
      </c>
      <c r="D11" s="23">
        <v>166</v>
      </c>
      <c r="E11" s="24">
        <f t="shared" si="0"/>
        <v>776.1904761904763</v>
      </c>
      <c r="F11" s="23">
        <v>29</v>
      </c>
      <c r="G11" s="24">
        <f t="shared" si="1"/>
        <v>1000</v>
      </c>
      <c r="H11" s="23">
        <v>282</v>
      </c>
      <c r="I11" s="24">
        <f t="shared" si="2"/>
        <v>671.7948717948717</v>
      </c>
      <c r="J11" s="24">
        <f t="shared" si="3"/>
        <v>2447.9853479853477</v>
      </c>
    </row>
    <row r="12" spans="1:10" ht="33.75">
      <c r="A12" s="21" t="s">
        <v>16</v>
      </c>
      <c r="B12" s="22" t="s">
        <v>62</v>
      </c>
      <c r="C12" s="21" t="s">
        <v>63</v>
      </c>
      <c r="D12" s="23">
        <v>25</v>
      </c>
      <c r="E12" s="24">
        <f t="shared" si="0"/>
        <v>1000</v>
      </c>
      <c r="F12" s="23">
        <v>160</v>
      </c>
      <c r="G12" s="24">
        <f t="shared" si="1"/>
        <v>832.0512820512821</v>
      </c>
      <c r="H12" s="23">
        <v>381</v>
      </c>
      <c r="I12" s="24">
        <f t="shared" si="2"/>
        <v>544.8717948717948</v>
      </c>
      <c r="J12" s="24">
        <f t="shared" si="3"/>
        <v>2376.923076923077</v>
      </c>
    </row>
    <row r="13" spans="1:10" ht="22.5">
      <c r="A13" s="21" t="s">
        <v>17</v>
      </c>
      <c r="B13" s="22" t="s">
        <v>55</v>
      </c>
      <c r="C13" s="21" t="s">
        <v>56</v>
      </c>
      <c r="D13" s="23">
        <v>191</v>
      </c>
      <c r="E13" s="24">
        <f>((630+25-D13)/630)*1000</f>
        <v>736.5079365079365</v>
      </c>
      <c r="F13" s="23">
        <v>53</v>
      </c>
      <c r="G13" s="24">
        <f t="shared" si="1"/>
        <v>969.2307692307693</v>
      </c>
      <c r="H13" s="23">
        <v>305</v>
      </c>
      <c r="I13" s="24">
        <f t="shared" si="2"/>
        <v>642.3076923076924</v>
      </c>
      <c r="J13" s="24">
        <f>I13+G13+E13</f>
        <v>2348.0463980463983</v>
      </c>
    </row>
    <row r="14" spans="1:10" ht="22.5">
      <c r="A14" s="21" t="s">
        <v>18</v>
      </c>
      <c r="B14" s="22" t="s">
        <v>64</v>
      </c>
      <c r="C14" s="21" t="s">
        <v>61</v>
      </c>
      <c r="D14" s="23">
        <v>440</v>
      </c>
      <c r="E14" s="24">
        <f t="shared" si="0"/>
        <v>341.26984126984127</v>
      </c>
      <c r="F14" s="23">
        <v>68</v>
      </c>
      <c r="G14" s="24">
        <f t="shared" si="1"/>
        <v>950</v>
      </c>
      <c r="H14" s="23">
        <v>57</v>
      </c>
      <c r="I14" s="24">
        <f t="shared" si="2"/>
        <v>960.2564102564103</v>
      </c>
      <c r="J14" s="24">
        <f t="shared" si="3"/>
        <v>2251.5262515262516</v>
      </c>
    </row>
    <row r="15" spans="1:10" ht="22.5">
      <c r="A15" s="21" t="s">
        <v>19</v>
      </c>
      <c r="B15" s="22" t="s">
        <v>65</v>
      </c>
      <c r="C15" s="21" t="s">
        <v>58</v>
      </c>
      <c r="D15" s="23">
        <v>515</v>
      </c>
      <c r="E15" s="24">
        <f t="shared" si="0"/>
        <v>222.2222222222222</v>
      </c>
      <c r="F15" s="23">
        <v>61</v>
      </c>
      <c r="G15" s="24">
        <f t="shared" si="1"/>
        <v>958.974358974359</v>
      </c>
      <c r="H15" s="23">
        <v>26</v>
      </c>
      <c r="I15" s="24">
        <f t="shared" si="2"/>
        <v>1000</v>
      </c>
      <c r="J15" s="24">
        <f t="shared" si="3"/>
        <v>2181.196581196581</v>
      </c>
    </row>
    <row r="16" spans="1:10" ht="22.5">
      <c r="A16" s="21" t="s">
        <v>20</v>
      </c>
      <c r="B16" s="22" t="s">
        <v>69</v>
      </c>
      <c r="C16" s="21" t="s">
        <v>56</v>
      </c>
      <c r="D16" s="23">
        <v>180</v>
      </c>
      <c r="E16" s="24">
        <f t="shared" si="0"/>
        <v>753.968253968254</v>
      </c>
      <c r="F16" s="23">
        <v>245</v>
      </c>
      <c r="G16" s="24">
        <f t="shared" si="1"/>
        <v>723.0769230769231</v>
      </c>
      <c r="H16" s="23">
        <v>304</v>
      </c>
      <c r="I16" s="24">
        <f t="shared" si="2"/>
        <v>643.5897435897436</v>
      </c>
      <c r="J16" s="24">
        <f t="shared" si="3"/>
        <v>2120.6349206349205</v>
      </c>
    </row>
    <row r="17" spans="1:10" ht="33.75">
      <c r="A17" s="21" t="s">
        <v>21</v>
      </c>
      <c r="B17" s="22" t="s">
        <v>74</v>
      </c>
      <c r="C17" s="21" t="s">
        <v>82</v>
      </c>
      <c r="D17" s="23">
        <v>251</v>
      </c>
      <c r="E17" s="24">
        <f t="shared" si="0"/>
        <v>641.2698412698413</v>
      </c>
      <c r="F17" s="23">
        <v>330</v>
      </c>
      <c r="G17" s="24">
        <f t="shared" si="1"/>
        <v>614.1025641025641</v>
      </c>
      <c r="H17" s="23">
        <v>301</v>
      </c>
      <c r="I17" s="24">
        <f t="shared" si="2"/>
        <v>647.4358974358975</v>
      </c>
      <c r="J17" s="24">
        <f t="shared" si="3"/>
        <v>1902.8083028083029</v>
      </c>
    </row>
    <row r="18" spans="1:10" ht="22.5">
      <c r="A18" s="21" t="s">
        <v>22</v>
      </c>
      <c r="B18" s="22" t="s">
        <v>78</v>
      </c>
      <c r="C18" s="21" t="s">
        <v>59</v>
      </c>
      <c r="D18" s="23">
        <v>192</v>
      </c>
      <c r="E18" s="24">
        <f t="shared" si="0"/>
        <v>734.9206349206349</v>
      </c>
      <c r="F18" s="23">
        <v>526</v>
      </c>
      <c r="G18" s="24">
        <f t="shared" si="1"/>
        <v>362.8205128205128</v>
      </c>
      <c r="H18" s="23">
        <v>204</v>
      </c>
      <c r="I18" s="24">
        <f t="shared" si="2"/>
        <v>771.7948717948718</v>
      </c>
      <c r="J18" s="24">
        <f t="shared" si="3"/>
        <v>1869.5360195360197</v>
      </c>
    </row>
    <row r="19" spans="1:10" ht="22.5">
      <c r="A19" s="21" t="s">
        <v>23</v>
      </c>
      <c r="B19" s="22" t="s">
        <v>77</v>
      </c>
      <c r="C19" s="21" t="s">
        <v>63</v>
      </c>
      <c r="D19" s="23">
        <v>455</v>
      </c>
      <c r="E19" s="24">
        <f t="shared" si="0"/>
        <v>317.46031746031747</v>
      </c>
      <c r="F19" s="23">
        <v>196</v>
      </c>
      <c r="G19" s="24">
        <f t="shared" si="1"/>
        <v>785.8974358974359</v>
      </c>
      <c r="H19" s="23">
        <v>383</v>
      </c>
      <c r="I19" s="24">
        <f t="shared" si="2"/>
        <v>542.3076923076923</v>
      </c>
      <c r="J19" s="24">
        <f t="shared" si="3"/>
        <v>1645.6654456654455</v>
      </c>
    </row>
    <row r="20" spans="1:10" ht="12.75">
      <c r="A20" s="21" t="s">
        <v>37</v>
      </c>
      <c r="B20" s="22" t="s">
        <v>79</v>
      </c>
      <c r="C20" s="21" t="s">
        <v>61</v>
      </c>
      <c r="D20" s="23">
        <v>130</v>
      </c>
      <c r="E20" s="24">
        <f t="shared" si="0"/>
        <v>833.3333333333334</v>
      </c>
      <c r="F20" s="23">
        <v>610</v>
      </c>
      <c r="G20" s="24">
        <f t="shared" si="1"/>
        <v>255.1282051282051</v>
      </c>
      <c r="H20" s="23">
        <v>425</v>
      </c>
      <c r="I20" s="24">
        <f t="shared" si="2"/>
        <v>488.46153846153845</v>
      </c>
      <c r="J20" s="24">
        <f t="shared" si="3"/>
        <v>1576.923076923077</v>
      </c>
    </row>
    <row r="21" spans="1:10" ht="22.5">
      <c r="A21" s="21" t="s">
        <v>38</v>
      </c>
      <c r="B21" s="22" t="s">
        <v>70</v>
      </c>
      <c r="C21" s="21" t="s">
        <v>63</v>
      </c>
      <c r="D21" s="23">
        <v>513</v>
      </c>
      <c r="E21" s="24">
        <f t="shared" si="0"/>
        <v>225.3968253968254</v>
      </c>
      <c r="F21" s="23">
        <v>329</v>
      </c>
      <c r="G21" s="24">
        <f t="shared" si="1"/>
        <v>615.3846153846155</v>
      </c>
      <c r="H21" s="23">
        <v>379</v>
      </c>
      <c r="I21" s="24">
        <f t="shared" si="2"/>
        <v>547.4358974358975</v>
      </c>
      <c r="J21" s="24">
        <f t="shared" si="3"/>
        <v>1388.2173382173382</v>
      </c>
    </row>
    <row r="22" spans="1:10" ht="22.5">
      <c r="A22" s="21" t="s">
        <v>39</v>
      </c>
      <c r="B22" s="22" t="s">
        <v>68</v>
      </c>
      <c r="C22" s="21" t="s">
        <v>59</v>
      </c>
      <c r="D22" s="23">
        <v>340</v>
      </c>
      <c r="E22" s="24">
        <f t="shared" si="0"/>
        <v>500</v>
      </c>
      <c r="F22" s="23">
        <v>628</v>
      </c>
      <c r="G22" s="24">
        <f t="shared" si="1"/>
        <v>232.05128205128207</v>
      </c>
      <c r="H22" s="23">
        <v>544</v>
      </c>
      <c r="I22" s="24">
        <f t="shared" si="2"/>
        <v>335.89743589743586</v>
      </c>
      <c r="J22" s="24">
        <f t="shared" si="3"/>
        <v>1067.9487179487178</v>
      </c>
    </row>
    <row r="23" spans="1:10" ht="22.5">
      <c r="A23" s="21" t="s">
        <v>40</v>
      </c>
      <c r="B23" s="22" t="s">
        <v>71</v>
      </c>
      <c r="C23" s="21" t="s">
        <v>72</v>
      </c>
      <c r="D23" s="23">
        <v>366</v>
      </c>
      <c r="E23" s="24">
        <f t="shared" si="0"/>
        <v>458.73015873015873</v>
      </c>
      <c r="F23" s="23">
        <v>630</v>
      </c>
      <c r="G23" s="24">
        <f t="shared" si="1"/>
        <v>229.48717948717947</v>
      </c>
      <c r="H23" s="23">
        <v>520</v>
      </c>
      <c r="I23" s="24">
        <f t="shared" si="2"/>
        <v>366.66666666666663</v>
      </c>
      <c r="J23" s="24">
        <f t="shared" si="3"/>
        <v>1054.8840048840048</v>
      </c>
    </row>
    <row r="24" spans="1:10" ht="33.75">
      <c r="A24" s="21" t="s">
        <v>41</v>
      </c>
      <c r="B24" s="22" t="s">
        <v>66</v>
      </c>
      <c r="C24" s="21" t="s">
        <v>67</v>
      </c>
      <c r="D24" s="23">
        <v>425</v>
      </c>
      <c r="E24" s="24">
        <f t="shared" si="0"/>
        <v>365.07936507936506</v>
      </c>
      <c r="F24" s="23">
        <v>722</v>
      </c>
      <c r="G24" s="24">
        <f t="shared" si="1"/>
        <v>111.53846153846155</v>
      </c>
      <c r="H24" s="23">
        <v>520</v>
      </c>
      <c r="I24" s="24">
        <f t="shared" si="2"/>
        <v>366.66666666666663</v>
      </c>
      <c r="J24" s="24">
        <f t="shared" si="3"/>
        <v>843.2844932844932</v>
      </c>
    </row>
    <row r="25" spans="1:10" ht="22.5">
      <c r="A25" s="21" t="s">
        <v>42</v>
      </c>
      <c r="B25" s="22" t="s">
        <v>73</v>
      </c>
      <c r="C25" s="21" t="s">
        <v>59</v>
      </c>
      <c r="D25" s="23">
        <v>309</v>
      </c>
      <c r="E25" s="24">
        <f t="shared" si="0"/>
        <v>549.2063492063493</v>
      </c>
      <c r="F25" s="23">
        <v>714</v>
      </c>
      <c r="G25" s="24">
        <f t="shared" si="1"/>
        <v>121.7948717948718</v>
      </c>
      <c r="H25" s="23">
        <v>700</v>
      </c>
      <c r="I25" s="24">
        <f t="shared" si="2"/>
        <v>135.89743589743588</v>
      </c>
      <c r="J25" s="24">
        <f t="shared" si="3"/>
        <v>806.898656898657</v>
      </c>
    </row>
    <row r="26" spans="1:10" ht="22.5">
      <c r="A26" s="21" t="s">
        <v>43</v>
      </c>
      <c r="B26" s="22" t="s">
        <v>81</v>
      </c>
      <c r="C26" s="21" t="s">
        <v>59</v>
      </c>
      <c r="D26" s="23">
        <v>490</v>
      </c>
      <c r="E26" s="24">
        <f t="shared" si="0"/>
        <v>261.9047619047619</v>
      </c>
      <c r="F26" s="23">
        <v>686</v>
      </c>
      <c r="G26" s="24">
        <f t="shared" si="1"/>
        <v>157.69230769230768</v>
      </c>
      <c r="H26" s="23">
        <v>554</v>
      </c>
      <c r="I26" s="24">
        <f t="shared" si="2"/>
        <v>323.0769230769231</v>
      </c>
      <c r="J26" s="24">
        <f t="shared" si="3"/>
        <v>742.6739926739926</v>
      </c>
    </row>
    <row r="27" spans="1:10" ht="22.5">
      <c r="A27" s="21" t="s">
        <v>44</v>
      </c>
      <c r="B27" s="22" t="s">
        <v>60</v>
      </c>
      <c r="C27" s="21" t="s">
        <v>61</v>
      </c>
      <c r="D27" s="23">
        <v>455</v>
      </c>
      <c r="E27" s="24">
        <f t="shared" si="0"/>
        <v>317.46031746031747</v>
      </c>
      <c r="F27" s="23">
        <v>860</v>
      </c>
      <c r="G27" s="24">
        <v>1</v>
      </c>
      <c r="H27" s="23">
        <v>580</v>
      </c>
      <c r="I27" s="24">
        <f t="shared" si="2"/>
        <v>289.7435897435898</v>
      </c>
      <c r="J27" s="24">
        <f t="shared" si="3"/>
        <v>608.2039072039072</v>
      </c>
    </row>
    <row r="28" spans="1:10" ht="22.5">
      <c r="A28" s="21" t="s">
        <v>45</v>
      </c>
      <c r="B28" s="22" t="s">
        <v>75</v>
      </c>
      <c r="C28" s="21" t="s">
        <v>76</v>
      </c>
      <c r="D28" s="23">
        <v>750</v>
      </c>
      <c r="E28" s="24">
        <v>1</v>
      </c>
      <c r="F28" s="23">
        <v>956</v>
      </c>
      <c r="G28" s="24">
        <v>1</v>
      </c>
      <c r="H28" s="23">
        <v>455</v>
      </c>
      <c r="I28" s="24">
        <f>((780+26-H28)/780)*1000</f>
        <v>450</v>
      </c>
      <c r="J28" s="24">
        <f t="shared" si="3"/>
        <v>452</v>
      </c>
    </row>
    <row r="29" spans="1:10" ht="12.75">
      <c r="A29" s="25"/>
      <c r="B29" s="26"/>
      <c r="C29" s="25"/>
      <c r="D29" s="28" t="s">
        <v>27</v>
      </c>
      <c r="E29" s="28"/>
      <c r="F29" s="28" t="s">
        <v>34</v>
      </c>
      <c r="G29" s="28"/>
      <c r="H29" s="28" t="s">
        <v>34</v>
      </c>
      <c r="I29" s="28"/>
      <c r="J29" s="27"/>
    </row>
  </sheetData>
  <mergeCells count="15">
    <mergeCell ref="G7:J7"/>
    <mergeCell ref="D8:E8"/>
    <mergeCell ref="F8:G8"/>
    <mergeCell ref="H8:I8"/>
    <mergeCell ref="J8:J9"/>
    <mergeCell ref="D29:E29"/>
    <mergeCell ref="F29:G29"/>
    <mergeCell ref="H29:I29"/>
    <mergeCell ref="A1:J1"/>
    <mergeCell ref="A2:J2"/>
    <mergeCell ref="A3:J3"/>
    <mergeCell ref="A5:J5"/>
    <mergeCell ref="C8:C9"/>
    <mergeCell ref="B8:B9"/>
    <mergeCell ref="A8:A9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J1"/>
    </sheetView>
  </sheetViews>
  <sheetFormatPr defaultColWidth="9.00390625" defaultRowHeight="12.75"/>
  <cols>
    <col min="1" max="1" width="5.50390625" style="1" customWidth="1"/>
    <col min="2" max="2" width="23.125" style="6" customWidth="1"/>
    <col min="3" max="3" width="19.625" style="1" customWidth="1"/>
    <col min="4" max="4" width="7.00390625" style="2" customWidth="1"/>
    <col min="5" max="5" width="7.00390625" style="4" customWidth="1"/>
    <col min="6" max="6" width="7.00390625" style="2" customWidth="1"/>
    <col min="7" max="7" width="7.00390625" style="4" customWidth="1"/>
    <col min="8" max="8" width="7.00390625" style="2" customWidth="1"/>
    <col min="9" max="10" width="7.00390625" style="4" customWidth="1"/>
  </cols>
  <sheetData>
    <row r="1" spans="1:10" ht="33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9.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8.25" customHeight="1" thickBo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</row>
    <row r="5" spans="1:10" ht="27">
      <c r="A5" s="32" t="s">
        <v>8</v>
      </c>
      <c r="B5" s="32"/>
      <c r="C5" s="32"/>
      <c r="D5" s="32"/>
      <c r="E5" s="32"/>
      <c r="F5" s="32"/>
      <c r="G5" s="32"/>
      <c r="H5" s="32"/>
      <c r="I5" s="32"/>
      <c r="J5" s="32"/>
    </row>
    <row r="7" spans="7:10" ht="24.75" customHeight="1">
      <c r="G7" s="34" t="s">
        <v>11</v>
      </c>
      <c r="H7" s="34"/>
      <c r="I7" s="34"/>
      <c r="J7" s="34"/>
    </row>
    <row r="8" spans="1:10" ht="12.75">
      <c r="A8" s="33" t="s">
        <v>0</v>
      </c>
      <c r="B8" s="33" t="s">
        <v>10</v>
      </c>
      <c r="C8" s="33" t="s">
        <v>1</v>
      </c>
      <c r="D8" s="33" t="s">
        <v>2</v>
      </c>
      <c r="E8" s="33"/>
      <c r="F8" s="33" t="s">
        <v>5</v>
      </c>
      <c r="G8" s="33"/>
      <c r="H8" s="33" t="s">
        <v>6</v>
      </c>
      <c r="I8" s="33"/>
      <c r="J8" s="35" t="s">
        <v>9</v>
      </c>
    </row>
    <row r="9" spans="1:10" ht="12.75">
      <c r="A9" s="33"/>
      <c r="B9" s="33"/>
      <c r="C9" s="33"/>
      <c r="D9" s="13" t="s">
        <v>3</v>
      </c>
      <c r="E9" s="12" t="s">
        <v>4</v>
      </c>
      <c r="F9" s="13" t="s">
        <v>3</v>
      </c>
      <c r="G9" s="12" t="s">
        <v>4</v>
      </c>
      <c r="H9" s="13" t="s">
        <v>3</v>
      </c>
      <c r="I9" s="12" t="s">
        <v>4</v>
      </c>
      <c r="J9" s="35"/>
    </row>
    <row r="10" spans="1:10" ht="22.5">
      <c r="A10" s="21" t="s">
        <v>14</v>
      </c>
      <c r="B10" s="22" t="s">
        <v>83</v>
      </c>
      <c r="C10" s="21" t="s">
        <v>84</v>
      </c>
      <c r="D10" s="23">
        <v>245</v>
      </c>
      <c r="E10" s="24">
        <f>((900+65-D10)/900)*1000</f>
        <v>800</v>
      </c>
      <c r="F10" s="23">
        <v>26</v>
      </c>
      <c r="G10" s="24">
        <f aca="true" t="shared" si="0" ref="G10:G31">((780+25-F10)/780)*1000</f>
        <v>998.7179487179487</v>
      </c>
      <c r="H10" s="23">
        <v>10</v>
      </c>
      <c r="I10" s="24">
        <f aca="true" t="shared" si="1" ref="I10:I31">((870-H10)/870)*1000</f>
        <v>988.5057471264367</v>
      </c>
      <c r="J10" s="24">
        <f aca="true" t="shared" si="2" ref="J10:J33">I10+G10+E10</f>
        <v>2787.2236958443855</v>
      </c>
    </row>
    <row r="11" spans="1:10" ht="22.5">
      <c r="A11" s="21" t="s">
        <v>15</v>
      </c>
      <c r="B11" s="22" t="s">
        <v>111</v>
      </c>
      <c r="C11" s="21" t="s">
        <v>58</v>
      </c>
      <c r="D11" s="23">
        <v>85</v>
      </c>
      <c r="E11" s="24">
        <f aca="true" t="shared" si="3" ref="E11:E33">((900+65-D11)/900)*1000</f>
        <v>977.7777777777777</v>
      </c>
      <c r="F11" s="23">
        <v>116</v>
      </c>
      <c r="G11" s="24">
        <f t="shared" si="0"/>
        <v>883.3333333333333</v>
      </c>
      <c r="H11" s="23">
        <v>140</v>
      </c>
      <c r="I11" s="24">
        <f t="shared" si="1"/>
        <v>839.0804597701149</v>
      </c>
      <c r="J11" s="24">
        <f t="shared" si="2"/>
        <v>2700.1915708812257</v>
      </c>
    </row>
    <row r="12" spans="1:10" ht="22.5">
      <c r="A12" s="21" t="s">
        <v>16</v>
      </c>
      <c r="B12" s="22" t="s">
        <v>97</v>
      </c>
      <c r="C12" s="21" t="s">
        <v>58</v>
      </c>
      <c r="D12" s="23">
        <v>166</v>
      </c>
      <c r="E12" s="24">
        <f t="shared" si="3"/>
        <v>887.7777777777778</v>
      </c>
      <c r="F12" s="23">
        <v>176</v>
      </c>
      <c r="G12" s="24">
        <f t="shared" si="0"/>
        <v>806.4102564102565</v>
      </c>
      <c r="H12" s="23">
        <v>6</v>
      </c>
      <c r="I12" s="24">
        <f t="shared" si="1"/>
        <v>993.1034482758621</v>
      </c>
      <c r="J12" s="24">
        <f t="shared" si="2"/>
        <v>2687.2914824638965</v>
      </c>
    </row>
    <row r="13" spans="1:10" ht="22.5">
      <c r="A13" s="21" t="s">
        <v>17</v>
      </c>
      <c r="B13" s="22" t="s">
        <v>101</v>
      </c>
      <c r="C13" s="21" t="s">
        <v>58</v>
      </c>
      <c r="D13" s="23">
        <v>431</v>
      </c>
      <c r="E13" s="24">
        <f t="shared" si="3"/>
        <v>593.3333333333334</v>
      </c>
      <c r="F13" s="23">
        <v>25</v>
      </c>
      <c r="G13" s="24">
        <f t="shared" si="0"/>
        <v>1000</v>
      </c>
      <c r="H13" s="23">
        <v>0</v>
      </c>
      <c r="I13" s="24">
        <f t="shared" si="1"/>
        <v>1000</v>
      </c>
      <c r="J13" s="24">
        <f t="shared" si="2"/>
        <v>2593.3333333333335</v>
      </c>
    </row>
    <row r="14" spans="1:10" ht="22.5">
      <c r="A14" s="21" t="s">
        <v>18</v>
      </c>
      <c r="B14" s="22" t="s">
        <v>92</v>
      </c>
      <c r="C14" s="21" t="s">
        <v>58</v>
      </c>
      <c r="D14" s="23">
        <v>318</v>
      </c>
      <c r="E14" s="24">
        <f t="shared" si="3"/>
        <v>718.8888888888889</v>
      </c>
      <c r="F14" s="23">
        <v>130</v>
      </c>
      <c r="G14" s="24">
        <f t="shared" si="0"/>
        <v>865.3846153846155</v>
      </c>
      <c r="H14" s="23">
        <v>0</v>
      </c>
      <c r="I14" s="24">
        <f t="shared" si="1"/>
        <v>1000</v>
      </c>
      <c r="J14" s="24">
        <f t="shared" si="2"/>
        <v>2584.2735042735044</v>
      </c>
    </row>
    <row r="15" spans="1:10" ht="22.5">
      <c r="A15" s="21" t="s">
        <v>19</v>
      </c>
      <c r="B15" s="22" t="s">
        <v>95</v>
      </c>
      <c r="C15" s="21" t="s">
        <v>96</v>
      </c>
      <c r="D15" s="23">
        <v>391</v>
      </c>
      <c r="E15" s="24">
        <f t="shared" si="3"/>
        <v>637.7777777777778</v>
      </c>
      <c r="F15" s="23">
        <v>32</v>
      </c>
      <c r="G15" s="24">
        <f t="shared" si="0"/>
        <v>991.0256410256411</v>
      </c>
      <c r="H15" s="23">
        <v>55</v>
      </c>
      <c r="I15" s="24">
        <f t="shared" si="1"/>
        <v>936.7816091954023</v>
      </c>
      <c r="J15" s="24">
        <f t="shared" si="2"/>
        <v>2565.5850279988213</v>
      </c>
    </row>
    <row r="16" spans="1:10" ht="22.5">
      <c r="A16" s="21" t="s">
        <v>20</v>
      </c>
      <c r="B16" s="22" t="s">
        <v>98</v>
      </c>
      <c r="C16" s="21" t="s">
        <v>99</v>
      </c>
      <c r="D16" s="23">
        <v>450</v>
      </c>
      <c r="E16" s="24">
        <f t="shared" si="3"/>
        <v>572.2222222222222</v>
      </c>
      <c r="F16" s="23">
        <v>35</v>
      </c>
      <c r="G16" s="24">
        <f t="shared" si="0"/>
        <v>987.1794871794872</v>
      </c>
      <c r="H16" s="23">
        <v>0</v>
      </c>
      <c r="I16" s="24">
        <f t="shared" si="1"/>
        <v>1000</v>
      </c>
      <c r="J16" s="24">
        <f t="shared" si="2"/>
        <v>2559.4017094017095</v>
      </c>
    </row>
    <row r="17" spans="1:10" ht="22.5">
      <c r="A17" s="21" t="s">
        <v>21</v>
      </c>
      <c r="B17" s="22" t="s">
        <v>94</v>
      </c>
      <c r="C17" s="21" t="s">
        <v>58</v>
      </c>
      <c r="D17" s="23">
        <v>65</v>
      </c>
      <c r="E17" s="24">
        <f t="shared" si="3"/>
        <v>1000</v>
      </c>
      <c r="F17" s="23">
        <v>335</v>
      </c>
      <c r="G17" s="24">
        <f t="shared" si="0"/>
        <v>602.5641025641025</v>
      </c>
      <c r="H17" s="23">
        <v>75</v>
      </c>
      <c r="I17" s="24">
        <f t="shared" si="1"/>
        <v>913.7931034482759</v>
      </c>
      <c r="J17" s="24">
        <f>I17+G17+E17</f>
        <v>2516.3572060123784</v>
      </c>
    </row>
    <row r="18" spans="1:10" ht="12.75">
      <c r="A18" s="21" t="s">
        <v>22</v>
      </c>
      <c r="B18" s="22" t="s">
        <v>86</v>
      </c>
      <c r="C18" s="21" t="s">
        <v>87</v>
      </c>
      <c r="D18" s="23">
        <v>145</v>
      </c>
      <c r="E18" s="24">
        <f t="shared" si="3"/>
        <v>911.1111111111111</v>
      </c>
      <c r="F18" s="23">
        <v>150</v>
      </c>
      <c r="G18" s="24">
        <f t="shared" si="0"/>
        <v>839.7435897435897</v>
      </c>
      <c r="H18" s="23">
        <v>234</v>
      </c>
      <c r="I18" s="24">
        <f t="shared" si="1"/>
        <v>731.0344827586207</v>
      </c>
      <c r="J18" s="24">
        <f t="shared" si="2"/>
        <v>2481.8891836133216</v>
      </c>
    </row>
    <row r="19" spans="1:10" ht="22.5">
      <c r="A19" s="21" t="s">
        <v>23</v>
      </c>
      <c r="B19" s="22" t="s">
        <v>93</v>
      </c>
      <c r="C19" s="21" t="s">
        <v>58</v>
      </c>
      <c r="D19" s="23">
        <v>163</v>
      </c>
      <c r="E19" s="24">
        <f t="shared" si="3"/>
        <v>891.1111111111111</v>
      </c>
      <c r="F19" s="23">
        <v>129</v>
      </c>
      <c r="G19" s="24">
        <f t="shared" si="0"/>
        <v>866.6666666666667</v>
      </c>
      <c r="H19" s="23">
        <v>275</v>
      </c>
      <c r="I19" s="24">
        <f t="shared" si="1"/>
        <v>683.9080459770115</v>
      </c>
      <c r="J19" s="24">
        <f t="shared" si="2"/>
        <v>2441.6858237547895</v>
      </c>
    </row>
    <row r="20" spans="1:10" ht="22.5">
      <c r="A20" s="21" t="s">
        <v>37</v>
      </c>
      <c r="B20" s="22" t="s">
        <v>113</v>
      </c>
      <c r="C20" s="21" t="s">
        <v>53</v>
      </c>
      <c r="D20" s="23">
        <v>609</v>
      </c>
      <c r="E20" s="24">
        <f t="shared" si="3"/>
        <v>395.55555555555554</v>
      </c>
      <c r="F20" s="23">
        <v>25</v>
      </c>
      <c r="G20" s="24">
        <f t="shared" si="0"/>
        <v>1000</v>
      </c>
      <c r="H20" s="23">
        <v>50</v>
      </c>
      <c r="I20" s="24">
        <f t="shared" si="1"/>
        <v>942.5287356321838</v>
      </c>
      <c r="J20" s="24">
        <f t="shared" si="2"/>
        <v>2338.0842911877394</v>
      </c>
    </row>
    <row r="21" spans="1:10" ht="22.5">
      <c r="A21" s="21" t="s">
        <v>38</v>
      </c>
      <c r="B21" s="22" t="s">
        <v>106</v>
      </c>
      <c r="C21" s="21" t="s">
        <v>53</v>
      </c>
      <c r="D21" s="23">
        <v>615</v>
      </c>
      <c r="E21" s="24">
        <f t="shared" si="3"/>
        <v>388.8888888888889</v>
      </c>
      <c r="F21" s="23">
        <v>25</v>
      </c>
      <c r="G21" s="24">
        <f t="shared" si="0"/>
        <v>1000</v>
      </c>
      <c r="H21" s="23">
        <v>50</v>
      </c>
      <c r="I21" s="24">
        <f t="shared" si="1"/>
        <v>942.5287356321838</v>
      </c>
      <c r="J21" s="24">
        <f t="shared" si="2"/>
        <v>2331.417624521073</v>
      </c>
    </row>
    <row r="22" spans="1:10" ht="33.75">
      <c r="A22" s="21" t="s">
        <v>39</v>
      </c>
      <c r="B22" s="22" t="s">
        <v>100</v>
      </c>
      <c r="C22" s="21" t="s">
        <v>59</v>
      </c>
      <c r="D22" s="23">
        <v>619</v>
      </c>
      <c r="E22" s="24">
        <f t="shared" si="3"/>
        <v>384.4444444444444</v>
      </c>
      <c r="F22" s="23">
        <v>163</v>
      </c>
      <c r="G22" s="24">
        <f t="shared" si="0"/>
        <v>823.0769230769231</v>
      </c>
      <c r="H22" s="23">
        <v>60</v>
      </c>
      <c r="I22" s="24">
        <f t="shared" si="1"/>
        <v>931.0344827586207</v>
      </c>
      <c r="J22" s="24">
        <f t="shared" si="2"/>
        <v>2138.555850279988</v>
      </c>
    </row>
    <row r="23" spans="1:10" ht="12.75">
      <c r="A23" s="21" t="s">
        <v>40</v>
      </c>
      <c r="B23" s="22" t="s">
        <v>90</v>
      </c>
      <c r="C23" s="21" t="s">
        <v>58</v>
      </c>
      <c r="D23" s="23">
        <v>375</v>
      </c>
      <c r="E23" s="24">
        <f t="shared" si="3"/>
        <v>655.5555555555555</v>
      </c>
      <c r="F23" s="23">
        <v>595</v>
      </c>
      <c r="G23" s="24">
        <f t="shared" si="0"/>
        <v>269.2307692307692</v>
      </c>
      <c r="H23" s="23">
        <v>65</v>
      </c>
      <c r="I23" s="24">
        <f t="shared" si="1"/>
        <v>925.2873563218391</v>
      </c>
      <c r="J23" s="24">
        <f t="shared" si="2"/>
        <v>1850.0736811081638</v>
      </c>
    </row>
    <row r="24" spans="1:10" ht="22.5">
      <c r="A24" s="21" t="s">
        <v>41</v>
      </c>
      <c r="B24" s="22" t="s">
        <v>107</v>
      </c>
      <c r="C24" s="21" t="s">
        <v>108</v>
      </c>
      <c r="D24" s="23">
        <v>731</v>
      </c>
      <c r="E24" s="24">
        <f t="shared" si="3"/>
        <v>260</v>
      </c>
      <c r="F24" s="23">
        <v>125</v>
      </c>
      <c r="G24" s="24">
        <f t="shared" si="0"/>
        <v>871.7948717948718</v>
      </c>
      <c r="H24" s="23">
        <v>254</v>
      </c>
      <c r="I24" s="24">
        <f t="shared" si="1"/>
        <v>708.0459770114943</v>
      </c>
      <c r="J24" s="24">
        <f t="shared" si="2"/>
        <v>1839.840848806366</v>
      </c>
    </row>
    <row r="25" spans="1:10" ht="22.5">
      <c r="A25" s="21" t="s">
        <v>42</v>
      </c>
      <c r="B25" s="22" t="s">
        <v>105</v>
      </c>
      <c r="C25" s="21" t="s">
        <v>96</v>
      </c>
      <c r="D25" s="23">
        <v>760</v>
      </c>
      <c r="E25" s="24">
        <f t="shared" si="3"/>
        <v>227.77777777777777</v>
      </c>
      <c r="F25" s="23">
        <v>469</v>
      </c>
      <c r="G25" s="24">
        <f t="shared" si="0"/>
        <v>430.7692307692308</v>
      </c>
      <c r="H25" s="23">
        <v>35</v>
      </c>
      <c r="I25" s="24">
        <f t="shared" si="1"/>
        <v>959.7701149425287</v>
      </c>
      <c r="J25" s="24">
        <f t="shared" si="2"/>
        <v>1618.3171234895374</v>
      </c>
    </row>
    <row r="26" spans="1:10" ht="22.5">
      <c r="A26" s="21" t="s">
        <v>43</v>
      </c>
      <c r="B26" s="22" t="s">
        <v>91</v>
      </c>
      <c r="C26" s="21" t="s">
        <v>84</v>
      </c>
      <c r="D26" s="23">
        <v>485</v>
      </c>
      <c r="E26" s="24">
        <f t="shared" si="3"/>
        <v>533.3333333333334</v>
      </c>
      <c r="F26" s="23">
        <v>840</v>
      </c>
      <c r="G26" s="24">
        <v>1</v>
      </c>
      <c r="H26" s="23">
        <v>50</v>
      </c>
      <c r="I26" s="24">
        <f t="shared" si="1"/>
        <v>942.5287356321838</v>
      </c>
      <c r="J26" s="24">
        <f t="shared" si="2"/>
        <v>1476.8620689655172</v>
      </c>
    </row>
    <row r="27" spans="1:10" ht="22.5">
      <c r="A27" s="21" t="s">
        <v>44</v>
      </c>
      <c r="B27" s="22" t="s">
        <v>102</v>
      </c>
      <c r="C27" s="21" t="s">
        <v>53</v>
      </c>
      <c r="D27" s="23">
        <v>610</v>
      </c>
      <c r="E27" s="24">
        <f t="shared" si="3"/>
        <v>394.44444444444446</v>
      </c>
      <c r="F27" s="23">
        <v>326</v>
      </c>
      <c r="G27" s="24">
        <f t="shared" si="0"/>
        <v>614.1025641025641</v>
      </c>
      <c r="H27" s="23">
        <v>580</v>
      </c>
      <c r="I27" s="24">
        <f t="shared" si="1"/>
        <v>333.3333333333333</v>
      </c>
      <c r="J27" s="24">
        <f t="shared" si="2"/>
        <v>1341.8803418803418</v>
      </c>
    </row>
    <row r="28" spans="1:10" ht="22.5">
      <c r="A28" s="21" t="s">
        <v>45</v>
      </c>
      <c r="B28" s="22" t="s">
        <v>109</v>
      </c>
      <c r="C28" s="21" t="s">
        <v>110</v>
      </c>
      <c r="D28" s="23">
        <v>731</v>
      </c>
      <c r="E28" s="24">
        <f t="shared" si="3"/>
        <v>260</v>
      </c>
      <c r="F28" s="23">
        <v>961</v>
      </c>
      <c r="G28" s="24">
        <v>1</v>
      </c>
      <c r="H28" s="23">
        <v>100</v>
      </c>
      <c r="I28" s="24">
        <f t="shared" si="1"/>
        <v>885.0574712643678</v>
      </c>
      <c r="J28" s="24">
        <f t="shared" si="2"/>
        <v>1146.057471264368</v>
      </c>
    </row>
    <row r="29" spans="1:10" ht="22.5">
      <c r="A29" s="21" t="s">
        <v>46</v>
      </c>
      <c r="B29" s="22" t="s">
        <v>112</v>
      </c>
      <c r="C29" s="21" t="s">
        <v>59</v>
      </c>
      <c r="D29" s="23">
        <v>905</v>
      </c>
      <c r="E29" s="24">
        <f t="shared" si="3"/>
        <v>66.66666666666667</v>
      </c>
      <c r="F29" s="23">
        <v>490</v>
      </c>
      <c r="G29" s="24">
        <f t="shared" si="0"/>
        <v>403.84615384615387</v>
      </c>
      <c r="H29" s="23">
        <v>300</v>
      </c>
      <c r="I29" s="24">
        <f t="shared" si="1"/>
        <v>655.1724137931034</v>
      </c>
      <c r="J29" s="24">
        <f t="shared" si="2"/>
        <v>1125.685234305924</v>
      </c>
    </row>
    <row r="30" spans="1:10" ht="22.5">
      <c r="A30" s="21" t="s">
        <v>47</v>
      </c>
      <c r="B30" s="22" t="s">
        <v>85</v>
      </c>
      <c r="C30" s="21" t="s">
        <v>53</v>
      </c>
      <c r="D30" s="23">
        <v>700</v>
      </c>
      <c r="E30" s="24">
        <f t="shared" si="3"/>
        <v>294.44444444444446</v>
      </c>
      <c r="F30" s="23">
        <v>385</v>
      </c>
      <c r="G30" s="24">
        <f t="shared" si="0"/>
        <v>538.4615384615385</v>
      </c>
      <c r="H30" s="23">
        <v>635</v>
      </c>
      <c r="I30" s="24">
        <f t="shared" si="1"/>
        <v>270.11494252873564</v>
      </c>
      <c r="J30" s="24">
        <f t="shared" si="2"/>
        <v>1103.0209254347187</v>
      </c>
    </row>
    <row r="31" spans="1:10" ht="22.5">
      <c r="A31" s="21" t="s">
        <v>48</v>
      </c>
      <c r="B31" s="22" t="s">
        <v>104</v>
      </c>
      <c r="C31" s="21" t="s">
        <v>59</v>
      </c>
      <c r="D31" s="23">
        <v>845</v>
      </c>
      <c r="E31" s="24">
        <f t="shared" si="3"/>
        <v>133.33333333333334</v>
      </c>
      <c r="F31" s="23">
        <v>96</v>
      </c>
      <c r="G31" s="24">
        <f t="shared" si="0"/>
        <v>908.974358974359</v>
      </c>
      <c r="H31" s="23">
        <v>870</v>
      </c>
      <c r="I31" s="24">
        <f t="shared" si="1"/>
        <v>0</v>
      </c>
      <c r="J31" s="24">
        <f t="shared" si="2"/>
        <v>1042.3076923076924</v>
      </c>
    </row>
    <row r="32" spans="1:10" ht="22.5">
      <c r="A32" s="21" t="s">
        <v>155</v>
      </c>
      <c r="B32" s="22" t="s">
        <v>103</v>
      </c>
      <c r="C32" s="21" t="s">
        <v>99</v>
      </c>
      <c r="D32" s="23">
        <v>1120</v>
      </c>
      <c r="E32" s="24">
        <v>1</v>
      </c>
      <c r="F32" s="23">
        <v>390</v>
      </c>
      <c r="G32" s="24">
        <f>((780+25-F32)/780)*1000</f>
        <v>532.0512820512821</v>
      </c>
      <c r="H32" s="23">
        <v>445</v>
      </c>
      <c r="I32" s="24">
        <f>((870-H32)/870)*1000</f>
        <v>488.5057471264368</v>
      </c>
      <c r="J32" s="24">
        <f t="shared" si="2"/>
        <v>1021.557029177719</v>
      </c>
    </row>
    <row r="33" spans="1:10" ht="12.75">
      <c r="A33" s="21" t="s">
        <v>156</v>
      </c>
      <c r="B33" s="22" t="s">
        <v>89</v>
      </c>
      <c r="C33" s="21" t="s">
        <v>88</v>
      </c>
      <c r="D33" s="23">
        <v>145</v>
      </c>
      <c r="E33" s="24">
        <f t="shared" si="3"/>
        <v>911.1111111111111</v>
      </c>
      <c r="F33" s="23" t="s">
        <v>154</v>
      </c>
      <c r="G33" s="24">
        <v>0</v>
      </c>
      <c r="H33" s="23" t="s">
        <v>154</v>
      </c>
      <c r="I33" s="24">
        <v>0</v>
      </c>
      <c r="J33" s="24">
        <f t="shared" si="2"/>
        <v>911.1111111111111</v>
      </c>
    </row>
    <row r="34" spans="1:10" ht="12.75">
      <c r="A34" s="25"/>
      <c r="B34" s="26"/>
      <c r="C34" s="25"/>
      <c r="D34" s="28" t="s">
        <v>28</v>
      </c>
      <c r="E34" s="28"/>
      <c r="F34" s="28" t="s">
        <v>34</v>
      </c>
      <c r="G34" s="28"/>
      <c r="H34" s="28" t="s">
        <v>35</v>
      </c>
      <c r="I34" s="28"/>
      <c r="J34" s="27"/>
    </row>
  </sheetData>
  <mergeCells count="15">
    <mergeCell ref="D34:E34"/>
    <mergeCell ref="F34:G34"/>
    <mergeCell ref="H34:I34"/>
    <mergeCell ref="A1:J1"/>
    <mergeCell ref="A2:J2"/>
    <mergeCell ref="A3:J3"/>
    <mergeCell ref="A5:J5"/>
    <mergeCell ref="C8:C9"/>
    <mergeCell ref="B8:B9"/>
    <mergeCell ref="A8:A9"/>
    <mergeCell ref="G7:J7"/>
    <mergeCell ref="D8:E8"/>
    <mergeCell ref="F8:G8"/>
    <mergeCell ref="H8:I8"/>
    <mergeCell ref="J8:J9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4"/>
  <sheetViews>
    <sheetView workbookViewId="0" topLeftCell="A1">
      <selection activeCell="A1" sqref="A1:J1"/>
    </sheetView>
  </sheetViews>
  <sheetFormatPr defaultColWidth="9.00390625" defaultRowHeight="12.75"/>
  <cols>
    <col min="1" max="1" width="5.50390625" style="1" customWidth="1"/>
    <col min="2" max="2" width="22.50390625" style="6" customWidth="1"/>
    <col min="3" max="3" width="19.625" style="1" customWidth="1"/>
    <col min="4" max="4" width="7.00390625" style="2" customWidth="1"/>
    <col min="5" max="5" width="7.00390625" style="4" customWidth="1"/>
    <col min="6" max="6" width="7.00390625" style="2" customWidth="1"/>
    <col min="7" max="7" width="7.00390625" style="4" customWidth="1"/>
    <col min="8" max="8" width="7.00390625" style="2" customWidth="1"/>
    <col min="9" max="10" width="7.00390625" style="4" customWidth="1"/>
  </cols>
  <sheetData>
    <row r="1" spans="1:10" ht="33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9.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8.25" customHeight="1" thickBo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</row>
    <row r="5" spans="1:10" ht="27">
      <c r="A5" s="32" t="s">
        <v>8</v>
      </c>
      <c r="B5" s="32"/>
      <c r="C5" s="32"/>
      <c r="D5" s="32"/>
      <c r="E5" s="32"/>
      <c r="F5" s="32"/>
      <c r="G5" s="32"/>
      <c r="H5" s="32"/>
      <c r="I5" s="32"/>
      <c r="J5" s="32"/>
    </row>
    <row r="7" spans="7:10" ht="24.75" customHeight="1">
      <c r="G7" s="34" t="s">
        <v>12</v>
      </c>
      <c r="H7" s="34"/>
      <c r="I7" s="34"/>
      <c r="J7" s="34"/>
    </row>
    <row r="8" spans="1:10" ht="12.75" customHeight="1">
      <c r="A8" s="33" t="s">
        <v>0</v>
      </c>
      <c r="B8" s="33" t="s">
        <v>10</v>
      </c>
      <c r="C8" s="33" t="s">
        <v>1</v>
      </c>
      <c r="D8" s="33" t="s">
        <v>2</v>
      </c>
      <c r="E8" s="33"/>
      <c r="F8" s="33" t="s">
        <v>5</v>
      </c>
      <c r="G8" s="33"/>
      <c r="H8" s="33" t="s">
        <v>6</v>
      </c>
      <c r="I8" s="33"/>
      <c r="J8" s="35" t="s">
        <v>9</v>
      </c>
    </row>
    <row r="9" spans="1:10" ht="12.75">
      <c r="A9" s="33"/>
      <c r="B9" s="33"/>
      <c r="C9" s="33"/>
      <c r="D9" s="13" t="s">
        <v>3</v>
      </c>
      <c r="E9" s="12" t="s">
        <v>4</v>
      </c>
      <c r="F9" s="13" t="s">
        <v>3</v>
      </c>
      <c r="G9" s="12" t="s">
        <v>4</v>
      </c>
      <c r="H9" s="13" t="s">
        <v>3</v>
      </c>
      <c r="I9" s="12" t="s">
        <v>4</v>
      </c>
      <c r="J9" s="35"/>
    </row>
    <row r="10" spans="1:10" ht="26.25">
      <c r="A10" s="14" t="s">
        <v>14</v>
      </c>
      <c r="B10" s="7" t="s">
        <v>116</v>
      </c>
      <c r="C10" s="8" t="s">
        <v>114</v>
      </c>
      <c r="D10" s="3">
        <v>20</v>
      </c>
      <c r="E10" s="5">
        <f>((900+2-D10)/900)*1000</f>
        <v>980</v>
      </c>
      <c r="F10" s="3">
        <v>0</v>
      </c>
      <c r="G10" s="5">
        <v>1000</v>
      </c>
      <c r="H10" s="3">
        <v>21</v>
      </c>
      <c r="I10" s="5">
        <f aca="true" t="shared" si="0" ref="I10:I23">((1080+21-H10)/1080)*1000</f>
        <v>1000</v>
      </c>
      <c r="J10" s="15">
        <f>I10+G10+E10</f>
        <v>2980</v>
      </c>
    </row>
    <row r="11" spans="1:10" ht="12.75">
      <c r="A11" s="14" t="s">
        <v>15</v>
      </c>
      <c r="B11" s="7" t="s">
        <v>122</v>
      </c>
      <c r="C11" s="8" t="s">
        <v>115</v>
      </c>
      <c r="D11" s="3">
        <v>11</v>
      </c>
      <c r="E11" s="5">
        <f aca="true" t="shared" si="1" ref="E11:E18">((900+2-D11)/900)*1000</f>
        <v>990</v>
      </c>
      <c r="F11" s="3">
        <v>0</v>
      </c>
      <c r="G11" s="5">
        <v>1000</v>
      </c>
      <c r="H11" s="3">
        <v>57</v>
      </c>
      <c r="I11" s="5">
        <f t="shared" si="0"/>
        <v>966.6666666666666</v>
      </c>
      <c r="J11" s="15">
        <f aca="true" t="shared" si="2" ref="J11:J23">I11+G11+E11</f>
        <v>2956.6666666666665</v>
      </c>
    </row>
    <row r="12" spans="1:10" ht="26.25">
      <c r="A12" s="14" t="s">
        <v>16</v>
      </c>
      <c r="B12" s="7" t="s">
        <v>118</v>
      </c>
      <c r="C12" s="8" t="s">
        <v>53</v>
      </c>
      <c r="D12" s="3">
        <v>2</v>
      </c>
      <c r="E12" s="5">
        <f t="shared" si="1"/>
        <v>1000</v>
      </c>
      <c r="F12" s="3">
        <v>0</v>
      </c>
      <c r="G12" s="5">
        <v>1000</v>
      </c>
      <c r="H12" s="3">
        <v>214</v>
      </c>
      <c r="I12" s="5">
        <f>((1080+21-H12)/1080)*1000</f>
        <v>821.2962962962963</v>
      </c>
      <c r="J12" s="15">
        <f t="shared" si="2"/>
        <v>2821.2962962962965</v>
      </c>
    </row>
    <row r="13" spans="1:10" ht="26.25">
      <c r="A13" s="14" t="s">
        <v>17</v>
      </c>
      <c r="B13" s="7" t="s">
        <v>119</v>
      </c>
      <c r="C13" s="8" t="s">
        <v>53</v>
      </c>
      <c r="D13" s="3">
        <v>19</v>
      </c>
      <c r="E13" s="5">
        <f t="shared" si="1"/>
        <v>981.1111111111112</v>
      </c>
      <c r="F13" s="3">
        <v>0</v>
      </c>
      <c r="G13" s="5">
        <v>1000</v>
      </c>
      <c r="H13" s="3">
        <v>288</v>
      </c>
      <c r="I13" s="5">
        <f t="shared" si="0"/>
        <v>752.7777777777777</v>
      </c>
      <c r="J13" s="15">
        <f t="shared" si="2"/>
        <v>2733.888888888889</v>
      </c>
    </row>
    <row r="14" spans="1:10" ht="26.25">
      <c r="A14" s="14" t="s">
        <v>18</v>
      </c>
      <c r="B14" s="7" t="s">
        <v>123</v>
      </c>
      <c r="C14" s="8" t="s">
        <v>84</v>
      </c>
      <c r="D14" s="3">
        <v>10</v>
      </c>
      <c r="E14" s="5">
        <f t="shared" si="1"/>
        <v>991.1111111111112</v>
      </c>
      <c r="F14" s="3">
        <v>0</v>
      </c>
      <c r="G14" s="5">
        <v>1000</v>
      </c>
      <c r="H14" s="3">
        <v>305</v>
      </c>
      <c r="I14" s="5">
        <f t="shared" si="0"/>
        <v>737.0370370370371</v>
      </c>
      <c r="J14" s="15">
        <f t="shared" si="2"/>
        <v>2728.1481481481483</v>
      </c>
    </row>
    <row r="15" spans="1:10" ht="26.25">
      <c r="A15" s="14" t="s">
        <v>19</v>
      </c>
      <c r="B15" s="7" t="s">
        <v>121</v>
      </c>
      <c r="C15" s="8" t="s">
        <v>53</v>
      </c>
      <c r="D15" s="3">
        <v>52</v>
      </c>
      <c r="E15" s="5">
        <f t="shared" si="1"/>
        <v>944.4444444444445</v>
      </c>
      <c r="F15" s="3">
        <v>0</v>
      </c>
      <c r="G15" s="5">
        <v>1000</v>
      </c>
      <c r="H15" s="3">
        <v>330</v>
      </c>
      <c r="I15" s="5">
        <f t="shared" si="0"/>
        <v>713.8888888888889</v>
      </c>
      <c r="J15" s="15">
        <f t="shared" si="2"/>
        <v>2658.3333333333335</v>
      </c>
    </row>
    <row r="16" spans="1:10" ht="26.25">
      <c r="A16" s="14" t="s">
        <v>20</v>
      </c>
      <c r="B16" s="7" t="s">
        <v>120</v>
      </c>
      <c r="C16" s="8" t="s">
        <v>53</v>
      </c>
      <c r="D16" s="3">
        <v>192</v>
      </c>
      <c r="E16" s="5">
        <f t="shared" si="1"/>
        <v>788.8888888888889</v>
      </c>
      <c r="F16" s="3">
        <v>0</v>
      </c>
      <c r="G16" s="5">
        <v>1000</v>
      </c>
      <c r="H16" s="3">
        <v>267</v>
      </c>
      <c r="I16" s="5">
        <f t="shared" si="0"/>
        <v>772.2222222222223</v>
      </c>
      <c r="J16" s="15">
        <f t="shared" si="2"/>
        <v>2561.1111111111113</v>
      </c>
    </row>
    <row r="17" spans="1:10" ht="26.25">
      <c r="A17" s="14" t="s">
        <v>21</v>
      </c>
      <c r="B17" s="7" t="s">
        <v>173</v>
      </c>
      <c r="C17" s="8" t="s">
        <v>108</v>
      </c>
      <c r="D17" s="3">
        <v>105</v>
      </c>
      <c r="E17" s="5">
        <f t="shared" si="1"/>
        <v>885.5555555555555</v>
      </c>
      <c r="F17" s="3">
        <v>0</v>
      </c>
      <c r="G17" s="5">
        <v>1000</v>
      </c>
      <c r="H17" s="3">
        <v>445</v>
      </c>
      <c r="I17" s="5">
        <f t="shared" si="0"/>
        <v>607.4074074074074</v>
      </c>
      <c r="J17" s="15">
        <f t="shared" si="2"/>
        <v>2492.962962962963</v>
      </c>
    </row>
    <row r="18" spans="1:10" ht="26.25">
      <c r="A18" s="14" t="s">
        <v>22</v>
      </c>
      <c r="B18" s="7" t="s">
        <v>117</v>
      </c>
      <c r="C18" s="8" t="s">
        <v>108</v>
      </c>
      <c r="D18" s="3">
        <v>10</v>
      </c>
      <c r="E18" s="5">
        <f t="shared" si="1"/>
        <v>991.1111111111112</v>
      </c>
      <c r="F18" s="3">
        <v>0</v>
      </c>
      <c r="G18" s="5">
        <v>1000</v>
      </c>
      <c r="H18" s="3">
        <v>747</v>
      </c>
      <c r="I18" s="5">
        <f t="shared" si="0"/>
        <v>327.77777777777777</v>
      </c>
      <c r="J18" s="15">
        <f t="shared" si="2"/>
        <v>2318.888888888889</v>
      </c>
    </row>
    <row r="19" spans="1:10" ht="26.25">
      <c r="A19" s="14" t="s">
        <v>23</v>
      </c>
      <c r="B19" s="7" t="s">
        <v>168</v>
      </c>
      <c r="C19" s="8" t="s">
        <v>84</v>
      </c>
      <c r="D19" s="3" t="s">
        <v>154</v>
      </c>
      <c r="E19" s="5">
        <v>0</v>
      </c>
      <c r="F19" s="3" t="s">
        <v>154</v>
      </c>
      <c r="G19" s="5">
        <v>0</v>
      </c>
      <c r="H19" s="3">
        <v>261</v>
      </c>
      <c r="I19" s="5">
        <f t="shared" si="0"/>
        <v>777.7777777777778</v>
      </c>
      <c r="J19" s="15">
        <f t="shared" si="2"/>
        <v>777.7777777777778</v>
      </c>
    </row>
    <row r="20" spans="1:10" ht="26.25">
      <c r="A20" s="14" t="s">
        <v>37</v>
      </c>
      <c r="B20" s="7" t="s">
        <v>169</v>
      </c>
      <c r="C20" s="8" t="s">
        <v>108</v>
      </c>
      <c r="D20" s="3" t="s">
        <v>154</v>
      </c>
      <c r="E20" s="5">
        <v>0</v>
      </c>
      <c r="F20" s="3" t="s">
        <v>154</v>
      </c>
      <c r="G20" s="5">
        <v>0</v>
      </c>
      <c r="H20" s="3">
        <v>305</v>
      </c>
      <c r="I20" s="5">
        <f t="shared" si="0"/>
        <v>737.0370370370371</v>
      </c>
      <c r="J20" s="15">
        <f t="shared" si="2"/>
        <v>737.0370370370371</v>
      </c>
    </row>
    <row r="21" spans="1:10" ht="26.25">
      <c r="A21" s="14" t="s">
        <v>38</v>
      </c>
      <c r="B21" s="7" t="s">
        <v>172</v>
      </c>
      <c r="C21" s="8" t="s">
        <v>84</v>
      </c>
      <c r="D21" s="3" t="s">
        <v>154</v>
      </c>
      <c r="E21" s="5">
        <v>0</v>
      </c>
      <c r="F21" s="3" t="s">
        <v>154</v>
      </c>
      <c r="G21" s="5">
        <v>0</v>
      </c>
      <c r="H21" s="3">
        <v>327</v>
      </c>
      <c r="I21" s="5">
        <f t="shared" si="0"/>
        <v>716.6666666666666</v>
      </c>
      <c r="J21" s="15">
        <f t="shared" si="2"/>
        <v>716.6666666666666</v>
      </c>
    </row>
    <row r="22" spans="1:10" ht="26.25">
      <c r="A22" s="14" t="s">
        <v>39</v>
      </c>
      <c r="B22" s="7" t="s">
        <v>171</v>
      </c>
      <c r="C22" s="8" t="s">
        <v>84</v>
      </c>
      <c r="D22" s="3" t="s">
        <v>154</v>
      </c>
      <c r="E22" s="5">
        <v>0</v>
      </c>
      <c r="F22" s="3" t="s">
        <v>154</v>
      </c>
      <c r="G22" s="5">
        <v>0</v>
      </c>
      <c r="H22" s="3">
        <v>377</v>
      </c>
      <c r="I22" s="5">
        <f t="shared" si="0"/>
        <v>670.3703703703704</v>
      </c>
      <c r="J22" s="15">
        <f t="shared" si="2"/>
        <v>670.3703703703704</v>
      </c>
    </row>
    <row r="23" spans="1:10" ht="26.25">
      <c r="A23" s="14" t="s">
        <v>40</v>
      </c>
      <c r="B23" s="7" t="s">
        <v>170</v>
      </c>
      <c r="C23" s="8" t="s">
        <v>84</v>
      </c>
      <c r="D23" s="3" t="s">
        <v>154</v>
      </c>
      <c r="E23" s="5">
        <v>0</v>
      </c>
      <c r="F23" s="3" t="s">
        <v>154</v>
      </c>
      <c r="G23" s="5">
        <v>0</v>
      </c>
      <c r="H23" s="3">
        <v>387</v>
      </c>
      <c r="I23" s="5">
        <f t="shared" si="0"/>
        <v>661.1111111111111</v>
      </c>
      <c r="J23" s="15">
        <f t="shared" si="2"/>
        <v>661.1111111111111</v>
      </c>
    </row>
    <row r="24" spans="1:10" ht="12.75">
      <c r="A24" s="9"/>
      <c r="B24" s="11"/>
      <c r="C24" s="20"/>
      <c r="D24" s="36" t="s">
        <v>28</v>
      </c>
      <c r="E24" s="36"/>
      <c r="F24" s="36" t="s">
        <v>29</v>
      </c>
      <c r="G24" s="36"/>
      <c r="H24" s="36" t="s">
        <v>29</v>
      </c>
      <c r="I24" s="36"/>
      <c r="J24" s="1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  <row r="31" ht="12.75">
      <c r="C31" s="20"/>
    </row>
    <row r="32" ht="12.75">
      <c r="C32" s="20"/>
    </row>
    <row r="33" ht="12.75">
      <c r="C33" s="20"/>
    </row>
    <row r="34" ht="12.75">
      <c r="C34" s="20"/>
    </row>
    <row r="35" ht="12.75">
      <c r="C35" s="20"/>
    </row>
    <row r="36" ht="12.75">
      <c r="C36" s="20"/>
    </row>
    <row r="37" ht="12.75">
      <c r="C37" s="20"/>
    </row>
    <row r="38" ht="12.75">
      <c r="C38" s="20"/>
    </row>
    <row r="39" ht="12.75">
      <c r="C39" s="20"/>
    </row>
    <row r="40" ht="12.75">
      <c r="C40" s="20"/>
    </row>
    <row r="41" ht="12.75">
      <c r="C41" s="20"/>
    </row>
    <row r="42" ht="12.75">
      <c r="C42" s="20"/>
    </row>
    <row r="43" ht="12.75">
      <c r="C43" s="20"/>
    </row>
    <row r="44" ht="12.75">
      <c r="C44" s="20"/>
    </row>
    <row r="45" ht="12.75">
      <c r="C45" s="20"/>
    </row>
    <row r="46" ht="12.75">
      <c r="C46" s="20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  <row r="148" ht="12.75">
      <c r="C148" s="9"/>
    </row>
    <row r="149" ht="12.75">
      <c r="C149" s="9"/>
    </row>
    <row r="150" ht="12.75">
      <c r="C150" s="9"/>
    </row>
    <row r="151" ht="12.75">
      <c r="C151" s="9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ht="12.75">
      <c r="C177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  <row r="187" ht="12.75">
      <c r="C187" s="9"/>
    </row>
    <row r="188" ht="12.75">
      <c r="C188" s="9"/>
    </row>
    <row r="189" ht="12.75">
      <c r="C189" s="9"/>
    </row>
    <row r="190" ht="12.75">
      <c r="C190" s="9"/>
    </row>
    <row r="191" ht="12.75">
      <c r="C191" s="9"/>
    </row>
    <row r="192" ht="12.75">
      <c r="C192" s="9"/>
    </row>
    <row r="193" ht="12.75">
      <c r="C193" s="9"/>
    </row>
    <row r="194" ht="12.75">
      <c r="C194" s="9"/>
    </row>
    <row r="195" ht="12.75">
      <c r="C195" s="9"/>
    </row>
    <row r="196" ht="12.75">
      <c r="C196" s="9"/>
    </row>
    <row r="197" ht="12.75">
      <c r="C197" s="9"/>
    </row>
    <row r="198" ht="12.75">
      <c r="C198" s="9"/>
    </row>
    <row r="199" ht="12.75">
      <c r="C199" s="9"/>
    </row>
    <row r="200" ht="12.75">
      <c r="C200" s="9"/>
    </row>
    <row r="201" ht="12.75">
      <c r="C201" s="9"/>
    </row>
    <row r="202" ht="12.75">
      <c r="C202" s="9"/>
    </row>
    <row r="203" ht="12.75">
      <c r="C203" s="9"/>
    </row>
    <row r="204" ht="12.75">
      <c r="C204" s="9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ht="12.75">
      <c r="C210" s="9"/>
    </row>
    <row r="211" ht="12.75">
      <c r="C211" s="9"/>
    </row>
    <row r="212" ht="12.75">
      <c r="C212" s="9"/>
    </row>
    <row r="213" ht="12.75"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ht="12.75">
      <c r="C225" s="9"/>
    </row>
    <row r="226" ht="12.75">
      <c r="C226" s="9"/>
    </row>
    <row r="227" ht="12.75">
      <c r="C227" s="9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9"/>
    </row>
    <row r="233" ht="12.75">
      <c r="C233" s="9"/>
    </row>
    <row r="234" ht="12.75">
      <c r="C234" s="9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9"/>
    </row>
    <row r="250" ht="12.75">
      <c r="C250" s="9"/>
    </row>
    <row r="251" ht="12.75">
      <c r="C251" s="9"/>
    </row>
    <row r="252" ht="12.75">
      <c r="C252" s="9"/>
    </row>
    <row r="253" ht="12.75">
      <c r="C253" s="9"/>
    </row>
    <row r="254" ht="12.75">
      <c r="C254" s="9"/>
    </row>
    <row r="255" ht="12.75">
      <c r="C255" s="9"/>
    </row>
    <row r="256" ht="12.75">
      <c r="C256" s="9"/>
    </row>
    <row r="257" ht="12.75">
      <c r="C257" s="9"/>
    </row>
    <row r="258" ht="12.75">
      <c r="C258" s="9"/>
    </row>
    <row r="259" ht="12.75">
      <c r="C259" s="9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ht="12.75">
      <c r="C266" s="9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  <row r="303" ht="12.75">
      <c r="C303" s="9"/>
    </row>
    <row r="304" ht="12.75">
      <c r="C304" s="9"/>
    </row>
    <row r="305" ht="12.75">
      <c r="C305" s="9"/>
    </row>
    <row r="306" ht="12.75">
      <c r="C306" s="9"/>
    </row>
    <row r="307" ht="12.75">
      <c r="C307" s="9"/>
    </row>
    <row r="308" ht="12.75">
      <c r="C308" s="9"/>
    </row>
    <row r="309" ht="12.75">
      <c r="C309" s="9"/>
    </row>
    <row r="310" ht="12.75">
      <c r="C310" s="9"/>
    </row>
    <row r="311" ht="12.75">
      <c r="C311" s="9"/>
    </row>
    <row r="312" ht="12.75">
      <c r="C312" s="9"/>
    </row>
    <row r="313" ht="12.75">
      <c r="C313" s="9"/>
    </row>
    <row r="314" ht="12.75">
      <c r="C314" s="9"/>
    </row>
    <row r="315" ht="12.75">
      <c r="C315" s="9"/>
    </row>
    <row r="316" ht="12.75">
      <c r="C316" s="9"/>
    </row>
    <row r="317" ht="12.75">
      <c r="C317" s="9"/>
    </row>
    <row r="318" ht="12.75">
      <c r="C318" s="9"/>
    </row>
    <row r="319" ht="12.75">
      <c r="C319" s="9"/>
    </row>
    <row r="320" ht="12.75">
      <c r="C320" s="9"/>
    </row>
    <row r="321" ht="12.75">
      <c r="C321" s="9"/>
    </row>
    <row r="322" ht="12.75">
      <c r="C322" s="9"/>
    </row>
    <row r="323" ht="12.75">
      <c r="C323" s="9"/>
    </row>
    <row r="324" ht="12.75">
      <c r="C324" s="9"/>
    </row>
    <row r="325" ht="12.75">
      <c r="C325" s="9"/>
    </row>
    <row r="326" ht="12.75">
      <c r="C326" s="9"/>
    </row>
    <row r="327" ht="12.75">
      <c r="C327" s="9"/>
    </row>
    <row r="328" ht="12.75">
      <c r="C328" s="9"/>
    </row>
    <row r="329" ht="12.75">
      <c r="C329" s="9"/>
    </row>
    <row r="330" ht="12.75">
      <c r="C330" s="9"/>
    </row>
    <row r="331" ht="12.75">
      <c r="C331" s="9"/>
    </row>
    <row r="332" ht="12.75">
      <c r="C332" s="9"/>
    </row>
    <row r="333" ht="12.75">
      <c r="C333" s="9"/>
    </row>
    <row r="334" ht="12.75">
      <c r="C334" s="9"/>
    </row>
    <row r="335" ht="12.75">
      <c r="C335" s="9"/>
    </row>
    <row r="336" ht="12.75">
      <c r="C336" s="9"/>
    </row>
    <row r="337" ht="12.75">
      <c r="C337" s="9"/>
    </row>
    <row r="338" ht="12.75">
      <c r="C338" s="9"/>
    </row>
    <row r="339" ht="12.75">
      <c r="C339" s="9"/>
    </row>
    <row r="340" ht="12.75">
      <c r="C340" s="9"/>
    </row>
    <row r="341" ht="12.75">
      <c r="C341" s="9"/>
    </row>
    <row r="342" ht="12.75">
      <c r="C342" s="9"/>
    </row>
    <row r="343" ht="12.75">
      <c r="C343" s="9"/>
    </row>
    <row r="344" ht="12.75">
      <c r="C344" s="9"/>
    </row>
    <row r="345" ht="12.75">
      <c r="C345" s="9"/>
    </row>
    <row r="346" ht="12.75">
      <c r="C346" s="9"/>
    </row>
    <row r="347" ht="12.75">
      <c r="C347" s="9"/>
    </row>
    <row r="348" ht="12.75">
      <c r="C348" s="9"/>
    </row>
    <row r="349" ht="12.75">
      <c r="C349" s="9"/>
    </row>
    <row r="350" ht="12.75">
      <c r="C350" s="9"/>
    </row>
    <row r="351" ht="12.75">
      <c r="C351" s="9"/>
    </row>
    <row r="352" ht="12.75">
      <c r="C352" s="9"/>
    </row>
    <row r="353" ht="12.75">
      <c r="C353" s="9"/>
    </row>
    <row r="354" ht="12.75">
      <c r="C354" s="9"/>
    </row>
    <row r="355" ht="12.75">
      <c r="C355" s="9"/>
    </row>
    <row r="356" ht="12.75">
      <c r="C356" s="9"/>
    </row>
    <row r="357" ht="12.75">
      <c r="C357" s="9"/>
    </row>
    <row r="358" ht="12.75">
      <c r="C358" s="9"/>
    </row>
    <row r="359" ht="12.75">
      <c r="C359" s="9"/>
    </row>
    <row r="360" ht="12.75">
      <c r="C360" s="9"/>
    </row>
    <row r="361" ht="12.75">
      <c r="C361" s="9"/>
    </row>
    <row r="362" ht="12.75">
      <c r="C362" s="9"/>
    </row>
    <row r="363" ht="12.75">
      <c r="C363" s="9"/>
    </row>
    <row r="364" ht="12.75">
      <c r="C364" s="9"/>
    </row>
    <row r="365" ht="12.75">
      <c r="C365" s="9"/>
    </row>
    <row r="366" ht="12.75">
      <c r="C366" s="9"/>
    </row>
    <row r="367" ht="12.75">
      <c r="C367" s="9"/>
    </row>
    <row r="368" ht="12.75">
      <c r="C368" s="9"/>
    </row>
    <row r="369" ht="12.75">
      <c r="C369" s="9"/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.75">
      <c r="C463" s="9"/>
    </row>
    <row r="464" ht="12.75">
      <c r="C464" s="9"/>
    </row>
    <row r="465" ht="12.75">
      <c r="C465" s="9"/>
    </row>
    <row r="466" ht="12.75">
      <c r="C466" s="9"/>
    </row>
    <row r="467" ht="12.75">
      <c r="C467" s="9"/>
    </row>
    <row r="468" ht="12.75">
      <c r="C468" s="9"/>
    </row>
    <row r="469" ht="12.75">
      <c r="C469" s="9"/>
    </row>
    <row r="470" ht="12.75">
      <c r="C470" s="9"/>
    </row>
    <row r="471" ht="12.75">
      <c r="C471" s="9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ht="12.75">
      <c r="C554" s="9"/>
    </row>
    <row r="555" ht="12.75">
      <c r="C555" s="9"/>
    </row>
    <row r="556" ht="12.75">
      <c r="C556" s="9"/>
    </row>
    <row r="557" ht="12.75">
      <c r="C557" s="9"/>
    </row>
    <row r="558" ht="12.75">
      <c r="C558" s="9"/>
    </row>
    <row r="559" ht="12.75">
      <c r="C559" s="9"/>
    </row>
    <row r="560" ht="12.75">
      <c r="C560" s="9"/>
    </row>
    <row r="561" ht="12.75">
      <c r="C561" s="9"/>
    </row>
    <row r="562" ht="12.75">
      <c r="C562" s="9"/>
    </row>
    <row r="563" ht="12.75">
      <c r="C563" s="9"/>
    </row>
    <row r="564" ht="12.75">
      <c r="C564" s="9"/>
    </row>
    <row r="565" ht="12.75">
      <c r="C565" s="9"/>
    </row>
    <row r="566" ht="12.75">
      <c r="C566" s="9"/>
    </row>
    <row r="567" ht="12.75">
      <c r="C567" s="9"/>
    </row>
    <row r="568" ht="12.75">
      <c r="C568" s="9"/>
    </row>
    <row r="569" ht="12.75">
      <c r="C569" s="9"/>
    </row>
    <row r="570" ht="12.75">
      <c r="C570" s="9"/>
    </row>
    <row r="571" ht="12.75">
      <c r="C571" s="9"/>
    </row>
    <row r="572" ht="12.75">
      <c r="C572" s="9"/>
    </row>
    <row r="573" ht="12.75">
      <c r="C573" s="9"/>
    </row>
    <row r="574" ht="12.75">
      <c r="C574" s="9"/>
    </row>
    <row r="575" ht="12.75">
      <c r="C575" s="9"/>
    </row>
    <row r="576" ht="12.75">
      <c r="C576" s="9"/>
    </row>
    <row r="577" ht="12.75">
      <c r="C577" s="9"/>
    </row>
    <row r="578" ht="12.75">
      <c r="C578" s="9"/>
    </row>
    <row r="579" ht="12.75">
      <c r="C579" s="9"/>
    </row>
    <row r="580" ht="12.75">
      <c r="C580" s="9"/>
    </row>
    <row r="581" ht="12.75">
      <c r="C581" s="9"/>
    </row>
    <row r="582" ht="12.75">
      <c r="C582" s="9"/>
    </row>
    <row r="583" ht="12.75">
      <c r="C583" s="9"/>
    </row>
    <row r="584" ht="12.75">
      <c r="C584" s="9"/>
    </row>
    <row r="585" ht="12.75">
      <c r="C585" s="9"/>
    </row>
    <row r="586" ht="12.75">
      <c r="C586" s="9"/>
    </row>
    <row r="587" ht="12.75">
      <c r="C587" s="9"/>
    </row>
    <row r="588" ht="12.75">
      <c r="C588" s="9"/>
    </row>
    <row r="589" ht="12.75">
      <c r="C589" s="9"/>
    </row>
    <row r="590" ht="12.75">
      <c r="C590" s="9"/>
    </row>
    <row r="591" ht="12.75">
      <c r="C591" s="9"/>
    </row>
    <row r="592" ht="12.75">
      <c r="C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  <row r="652" ht="12.75">
      <c r="C652" s="9"/>
    </row>
    <row r="653" ht="12.75">
      <c r="C653" s="9"/>
    </row>
    <row r="654" ht="12.75">
      <c r="C654" s="9"/>
    </row>
    <row r="655" ht="12.75">
      <c r="C655" s="9"/>
    </row>
    <row r="656" ht="12.75">
      <c r="C656" s="9"/>
    </row>
    <row r="657" ht="12.75"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  <row r="962" ht="12.75">
      <c r="C962" s="9"/>
    </row>
    <row r="963" ht="12.75">
      <c r="C963" s="9"/>
    </row>
    <row r="964" ht="12.75">
      <c r="C964" s="9"/>
    </row>
    <row r="965" ht="12.75">
      <c r="C965" s="9"/>
    </row>
    <row r="966" ht="12.75">
      <c r="C966" s="9"/>
    </row>
    <row r="967" ht="12.75">
      <c r="C967" s="9"/>
    </row>
    <row r="968" ht="12.75">
      <c r="C968" s="9"/>
    </row>
    <row r="969" ht="12.75">
      <c r="C969" s="9"/>
    </row>
    <row r="970" ht="12.75">
      <c r="C970" s="9"/>
    </row>
    <row r="971" ht="12.75">
      <c r="C971" s="9"/>
    </row>
    <row r="972" ht="12.75">
      <c r="C972" s="9"/>
    </row>
    <row r="973" ht="12.75">
      <c r="C973" s="9"/>
    </row>
    <row r="974" ht="12.75">
      <c r="C974" s="9"/>
    </row>
    <row r="975" ht="12.75">
      <c r="C975" s="9"/>
    </row>
    <row r="976" ht="12.75">
      <c r="C976" s="9"/>
    </row>
    <row r="977" ht="12.75">
      <c r="C977" s="9"/>
    </row>
    <row r="978" ht="12.75">
      <c r="C978" s="9"/>
    </row>
    <row r="979" ht="12.75">
      <c r="C979" s="9"/>
    </row>
    <row r="980" ht="12.75">
      <c r="C980" s="9"/>
    </row>
    <row r="981" ht="12.75">
      <c r="C981" s="9"/>
    </row>
    <row r="982" ht="12.75">
      <c r="C982" s="9"/>
    </row>
    <row r="983" ht="12.75">
      <c r="C983" s="9"/>
    </row>
    <row r="984" ht="12.75">
      <c r="C984" s="9"/>
    </row>
    <row r="985" ht="12.75">
      <c r="C985" s="9"/>
    </row>
    <row r="986" ht="12.75">
      <c r="C986" s="9"/>
    </row>
    <row r="987" ht="12.75">
      <c r="C987" s="9"/>
    </row>
    <row r="988" ht="12.75">
      <c r="C988" s="9"/>
    </row>
    <row r="989" ht="12.75">
      <c r="C989" s="9"/>
    </row>
    <row r="990" ht="12.75">
      <c r="C990" s="9"/>
    </row>
    <row r="991" ht="12.75">
      <c r="C991" s="9"/>
    </row>
    <row r="992" ht="12.75">
      <c r="C992" s="9"/>
    </row>
    <row r="993" ht="12.75">
      <c r="C993" s="9"/>
    </row>
    <row r="994" ht="12.75">
      <c r="C994" s="9"/>
    </row>
    <row r="995" ht="12.75">
      <c r="C995" s="9"/>
    </row>
    <row r="996" ht="12.75">
      <c r="C996" s="9"/>
    </row>
    <row r="997" ht="12.75">
      <c r="C997" s="9"/>
    </row>
    <row r="998" ht="12.75">
      <c r="C998" s="9"/>
    </row>
    <row r="999" ht="12.75">
      <c r="C999" s="9"/>
    </row>
    <row r="1000" ht="12.75">
      <c r="C1000" s="9"/>
    </row>
    <row r="1001" ht="12.75">
      <c r="C1001" s="9"/>
    </row>
    <row r="1002" ht="12.75">
      <c r="C1002" s="9"/>
    </row>
    <row r="1003" ht="12.75">
      <c r="C1003" s="9"/>
    </row>
    <row r="1004" ht="12.75">
      <c r="C1004" s="9"/>
    </row>
    <row r="1005" ht="12.75">
      <c r="C1005" s="9"/>
    </row>
    <row r="1006" ht="12.75">
      <c r="C1006" s="9"/>
    </row>
    <row r="1007" ht="12.75">
      <c r="C1007" s="9"/>
    </row>
    <row r="1008" ht="12.75">
      <c r="C1008" s="9"/>
    </row>
    <row r="1009" ht="12.75">
      <c r="C1009" s="9"/>
    </row>
    <row r="1010" ht="12.75">
      <c r="C1010" s="9"/>
    </row>
    <row r="1011" ht="12.75">
      <c r="C1011" s="9"/>
    </row>
    <row r="1012" ht="12.75">
      <c r="C1012" s="9"/>
    </row>
    <row r="1013" ht="12.75">
      <c r="C1013" s="9"/>
    </row>
    <row r="1014" ht="12.75">
      <c r="C1014" s="9"/>
    </row>
    <row r="1015" ht="12.75">
      <c r="C1015" s="9"/>
    </row>
    <row r="1016" ht="12.75">
      <c r="C1016" s="9"/>
    </row>
    <row r="1017" ht="12.75">
      <c r="C1017" s="9"/>
    </row>
    <row r="1018" ht="12.75">
      <c r="C1018" s="9"/>
    </row>
    <row r="1019" ht="12.75">
      <c r="C1019" s="9"/>
    </row>
    <row r="1020" ht="12.75">
      <c r="C1020" s="9"/>
    </row>
    <row r="1021" ht="12.75">
      <c r="C1021" s="9"/>
    </row>
    <row r="1022" ht="12.75">
      <c r="C1022" s="9"/>
    </row>
    <row r="1023" ht="12.75">
      <c r="C1023" s="9"/>
    </row>
    <row r="1024" ht="12.75">
      <c r="C1024" s="9"/>
    </row>
    <row r="1025" ht="12.75">
      <c r="C1025" s="9"/>
    </row>
    <row r="1026" ht="12.75">
      <c r="C1026" s="9"/>
    </row>
    <row r="1027" ht="12.75">
      <c r="C1027" s="9"/>
    </row>
    <row r="1028" ht="12.75">
      <c r="C1028" s="9"/>
    </row>
    <row r="1029" ht="12.75">
      <c r="C1029" s="9"/>
    </row>
    <row r="1030" ht="12.75">
      <c r="C1030" s="9"/>
    </row>
    <row r="1031" ht="12.75">
      <c r="C1031" s="9"/>
    </row>
    <row r="1032" ht="12.75">
      <c r="C1032" s="9"/>
    </row>
    <row r="1033" ht="12.75">
      <c r="C1033" s="9"/>
    </row>
    <row r="1034" ht="12.75">
      <c r="C1034" s="9"/>
    </row>
    <row r="1035" ht="12.75">
      <c r="C1035" s="9"/>
    </row>
    <row r="1036" ht="12.75">
      <c r="C1036" s="9"/>
    </row>
    <row r="1037" ht="12.75">
      <c r="C1037" s="9"/>
    </row>
    <row r="1038" ht="12.75">
      <c r="C1038" s="9"/>
    </row>
    <row r="1039" ht="12.75">
      <c r="C1039" s="9"/>
    </row>
    <row r="1040" ht="12.75">
      <c r="C1040" s="9"/>
    </row>
    <row r="1041" ht="12.75">
      <c r="C1041" s="9"/>
    </row>
    <row r="1042" ht="12.75">
      <c r="C1042" s="9"/>
    </row>
    <row r="1043" ht="12.75">
      <c r="C1043" s="9"/>
    </row>
    <row r="1044" ht="12.75">
      <c r="C1044" s="9"/>
    </row>
    <row r="1045" ht="12.75">
      <c r="C1045" s="9"/>
    </row>
    <row r="1046" ht="12.75">
      <c r="C1046" s="9"/>
    </row>
    <row r="1047" ht="12.75">
      <c r="C1047" s="9"/>
    </row>
    <row r="1048" ht="12.75">
      <c r="C1048" s="9"/>
    </row>
    <row r="1049" ht="12.75">
      <c r="C1049" s="9"/>
    </row>
    <row r="1050" ht="12.75">
      <c r="C1050" s="9"/>
    </row>
    <row r="1051" ht="12.75">
      <c r="C1051" s="9"/>
    </row>
    <row r="1052" ht="12.75">
      <c r="C1052" s="9"/>
    </row>
    <row r="1053" ht="12.75">
      <c r="C1053" s="9"/>
    </row>
    <row r="1054" ht="12.75">
      <c r="C1054" s="9"/>
    </row>
    <row r="1055" ht="12.75">
      <c r="C1055" s="9"/>
    </row>
    <row r="1056" ht="12.75">
      <c r="C1056" s="9"/>
    </row>
    <row r="1057" ht="12.75">
      <c r="C1057" s="9"/>
    </row>
    <row r="1058" ht="12.75">
      <c r="C1058" s="9"/>
    </row>
    <row r="1059" ht="12.75">
      <c r="C1059" s="9"/>
    </row>
    <row r="1060" ht="12.75">
      <c r="C1060" s="9"/>
    </row>
    <row r="1061" ht="12.75">
      <c r="C1061" s="9"/>
    </row>
    <row r="1062" ht="12.75">
      <c r="C1062" s="9"/>
    </row>
    <row r="1063" ht="12.75">
      <c r="C1063" s="9"/>
    </row>
    <row r="1064" ht="12.75">
      <c r="C1064" s="9"/>
    </row>
    <row r="1065" ht="12.75">
      <c r="C1065" s="9"/>
    </row>
    <row r="1066" ht="12.75">
      <c r="C1066" s="9"/>
    </row>
    <row r="1067" ht="12.75">
      <c r="C1067" s="9"/>
    </row>
    <row r="1068" ht="12.75">
      <c r="C1068" s="9"/>
    </row>
    <row r="1069" ht="12.75">
      <c r="C1069" s="9"/>
    </row>
    <row r="1070" ht="12.75">
      <c r="C1070" s="9"/>
    </row>
    <row r="1071" ht="12.75">
      <c r="C1071" s="9"/>
    </row>
    <row r="1072" ht="12.75">
      <c r="C1072" s="9"/>
    </row>
    <row r="1073" ht="12.75">
      <c r="C1073" s="9"/>
    </row>
    <row r="1074" ht="12.75">
      <c r="C1074" s="9"/>
    </row>
    <row r="1075" ht="12.75">
      <c r="C1075" s="9"/>
    </row>
    <row r="1076" ht="12.75">
      <c r="C1076" s="9"/>
    </row>
    <row r="1077" ht="12.75">
      <c r="C1077" s="9"/>
    </row>
    <row r="1078" ht="12.75">
      <c r="C1078" s="9"/>
    </row>
    <row r="1079" ht="12.75">
      <c r="C1079" s="9"/>
    </row>
    <row r="1080" ht="12.75">
      <c r="C1080" s="9"/>
    </row>
    <row r="1081" ht="12.75">
      <c r="C1081" s="9"/>
    </row>
    <row r="1082" ht="12.75">
      <c r="C1082" s="9"/>
    </row>
    <row r="1083" ht="12.75">
      <c r="C1083" s="9"/>
    </row>
    <row r="1084" ht="12.75">
      <c r="C1084" s="9"/>
    </row>
    <row r="1085" ht="12.75">
      <c r="C1085" s="9"/>
    </row>
    <row r="1086" ht="12.75">
      <c r="C1086" s="9"/>
    </row>
    <row r="1087" ht="12.75">
      <c r="C1087" s="9"/>
    </row>
    <row r="1088" ht="12.75">
      <c r="C1088" s="9"/>
    </row>
    <row r="1089" ht="12.75">
      <c r="C1089" s="9"/>
    </row>
    <row r="1090" ht="12.75">
      <c r="C1090" s="9"/>
    </row>
    <row r="1091" ht="12.75">
      <c r="C1091" s="9"/>
    </row>
    <row r="1092" ht="12.75">
      <c r="C1092" s="9"/>
    </row>
    <row r="1093" ht="12.75">
      <c r="C1093" s="9"/>
    </row>
    <row r="1094" ht="12.75">
      <c r="C1094" s="9"/>
    </row>
    <row r="1095" ht="12.75">
      <c r="C1095" s="9"/>
    </row>
    <row r="1096" ht="12.75">
      <c r="C1096" s="9"/>
    </row>
    <row r="1097" ht="12.75">
      <c r="C1097" s="9"/>
    </row>
    <row r="1098" ht="12.75">
      <c r="C1098" s="9"/>
    </row>
    <row r="1099" ht="12.75">
      <c r="C1099" s="9"/>
    </row>
    <row r="1100" ht="12.75">
      <c r="C1100" s="9"/>
    </row>
    <row r="1101" ht="12.75">
      <c r="C1101" s="9"/>
    </row>
    <row r="1102" ht="12.75">
      <c r="C1102" s="9"/>
    </row>
    <row r="1103" ht="12.75">
      <c r="C1103" s="9"/>
    </row>
    <row r="1104" ht="12.75">
      <c r="C1104" s="9"/>
    </row>
    <row r="1105" ht="12.75">
      <c r="C1105" s="9"/>
    </row>
    <row r="1106" ht="12.75">
      <c r="C1106" s="9"/>
    </row>
    <row r="1107" ht="12.75">
      <c r="C1107" s="9"/>
    </row>
    <row r="1108" ht="12.75">
      <c r="C1108" s="9"/>
    </row>
    <row r="1109" ht="12.75">
      <c r="C1109" s="9"/>
    </row>
    <row r="1110" ht="12.75">
      <c r="C1110" s="9"/>
    </row>
    <row r="1111" ht="12.75">
      <c r="C1111" s="9"/>
    </row>
    <row r="1112" ht="12.75">
      <c r="C1112" s="9"/>
    </row>
    <row r="1113" ht="12.75">
      <c r="C1113" s="9"/>
    </row>
    <row r="1114" ht="12.75">
      <c r="C1114" s="9"/>
    </row>
    <row r="1115" ht="12.75">
      <c r="C1115" s="9"/>
    </row>
    <row r="1116" ht="12.75">
      <c r="C1116" s="9"/>
    </row>
    <row r="1117" ht="12.75">
      <c r="C1117" s="9"/>
    </row>
    <row r="1118" ht="12.75">
      <c r="C1118" s="9"/>
    </row>
    <row r="1119" ht="12.75">
      <c r="C1119" s="9"/>
    </row>
    <row r="1120" ht="12.75">
      <c r="C1120" s="9"/>
    </row>
    <row r="1121" ht="12.75">
      <c r="C1121" s="9"/>
    </row>
    <row r="1122" ht="12.75">
      <c r="C1122" s="9"/>
    </row>
    <row r="1123" ht="12.75">
      <c r="C1123" s="9"/>
    </row>
    <row r="1124" ht="12.75">
      <c r="C1124" s="9"/>
    </row>
    <row r="1125" ht="12.75">
      <c r="C1125" s="9"/>
    </row>
    <row r="1126" ht="12.75">
      <c r="C1126" s="9"/>
    </row>
    <row r="1127" ht="12.75">
      <c r="C1127" s="9"/>
    </row>
    <row r="1128" ht="12.75">
      <c r="C1128" s="9"/>
    </row>
    <row r="1129" ht="12.75">
      <c r="C1129" s="9"/>
    </row>
    <row r="1130" ht="12.75">
      <c r="C1130" s="9"/>
    </row>
    <row r="1131" ht="12.75">
      <c r="C1131" s="9"/>
    </row>
    <row r="1132" ht="12.75">
      <c r="C1132" s="9"/>
    </row>
    <row r="1133" ht="12.75">
      <c r="C1133" s="9"/>
    </row>
    <row r="1134" ht="12.75">
      <c r="C1134" s="9"/>
    </row>
    <row r="1135" ht="12.75">
      <c r="C1135" s="9"/>
    </row>
    <row r="1136" ht="12.75">
      <c r="C1136" s="9"/>
    </row>
    <row r="1137" ht="12.75">
      <c r="C1137" s="9"/>
    </row>
    <row r="1138" ht="12.75">
      <c r="C1138" s="9"/>
    </row>
    <row r="1139" ht="12.75">
      <c r="C1139" s="9"/>
    </row>
    <row r="1140" ht="12.75">
      <c r="C1140" s="9"/>
    </row>
    <row r="1141" ht="12.75">
      <c r="C1141" s="9"/>
    </row>
    <row r="1142" ht="12.75">
      <c r="C1142" s="9"/>
    </row>
    <row r="1143" ht="12.75">
      <c r="C1143" s="9"/>
    </row>
    <row r="1144" ht="12.75">
      <c r="C1144" s="9"/>
    </row>
    <row r="1145" ht="12.75">
      <c r="C1145" s="9"/>
    </row>
    <row r="1146" ht="12.75">
      <c r="C1146" s="9"/>
    </row>
    <row r="1147" ht="12.75">
      <c r="C1147" s="9"/>
    </row>
    <row r="1148" ht="12.75">
      <c r="C1148" s="9"/>
    </row>
    <row r="1149" ht="12.75">
      <c r="C1149" s="9"/>
    </row>
    <row r="1150" ht="12.75">
      <c r="C1150" s="9"/>
    </row>
    <row r="1151" ht="12.75">
      <c r="C1151" s="9"/>
    </row>
    <row r="1152" ht="12.75">
      <c r="C1152" s="9"/>
    </row>
    <row r="1153" ht="12.75">
      <c r="C1153" s="9"/>
    </row>
    <row r="1154" ht="12.75">
      <c r="C1154" s="9"/>
    </row>
    <row r="1155" ht="12.75">
      <c r="C1155" s="9"/>
    </row>
    <row r="1156" ht="12.75">
      <c r="C1156" s="9"/>
    </row>
    <row r="1157" ht="12.75">
      <c r="C1157" s="9"/>
    </row>
    <row r="1158" ht="12.75">
      <c r="C1158" s="9"/>
    </row>
    <row r="1159" ht="12.75">
      <c r="C1159" s="9"/>
    </row>
    <row r="1160" ht="12.75">
      <c r="C1160" s="9"/>
    </row>
    <row r="1161" ht="12.75">
      <c r="C1161" s="9"/>
    </row>
    <row r="1162" ht="12.75">
      <c r="C1162" s="9"/>
    </row>
    <row r="1163" ht="12.75">
      <c r="C1163" s="9"/>
    </row>
    <row r="1164" ht="12.75">
      <c r="C1164" s="9"/>
    </row>
    <row r="1165" ht="12.75">
      <c r="C1165" s="9"/>
    </row>
    <row r="1166" ht="12.75">
      <c r="C1166" s="9"/>
    </row>
    <row r="1167" ht="12.75">
      <c r="C1167" s="9"/>
    </row>
    <row r="1168" ht="12.75">
      <c r="C1168" s="9"/>
    </row>
    <row r="1169" ht="12.75">
      <c r="C1169" s="9"/>
    </row>
    <row r="1170" ht="12.75">
      <c r="C1170" s="9"/>
    </row>
    <row r="1171" ht="12.75">
      <c r="C1171" s="9"/>
    </row>
    <row r="1172" ht="12.75">
      <c r="C1172" s="9"/>
    </row>
    <row r="1173" ht="12.75">
      <c r="C1173" s="9"/>
    </row>
    <row r="1174" ht="12.75">
      <c r="C1174" s="9"/>
    </row>
    <row r="1175" ht="12.75">
      <c r="C1175" s="9"/>
    </row>
    <row r="1176" ht="12.75">
      <c r="C1176" s="9"/>
    </row>
    <row r="1177" ht="12.75">
      <c r="C1177" s="9"/>
    </row>
    <row r="1178" ht="12.75">
      <c r="C1178" s="9"/>
    </row>
    <row r="1179" ht="12.75">
      <c r="C1179" s="9"/>
    </row>
    <row r="1180" ht="12.75">
      <c r="C1180" s="9"/>
    </row>
    <row r="1181" ht="12.75">
      <c r="C1181" s="9"/>
    </row>
    <row r="1182" ht="12.75">
      <c r="C1182" s="9"/>
    </row>
    <row r="1183" ht="12.75">
      <c r="C1183" s="9"/>
    </row>
    <row r="1184" ht="12.75">
      <c r="C1184" s="9"/>
    </row>
    <row r="1185" ht="12.75">
      <c r="C1185" s="9"/>
    </row>
    <row r="1186" ht="12.75">
      <c r="C1186" s="9"/>
    </row>
    <row r="1187" ht="12.75">
      <c r="C1187" s="9"/>
    </row>
    <row r="1188" ht="12.75">
      <c r="C1188" s="9"/>
    </row>
    <row r="1189" ht="12.75">
      <c r="C1189" s="9"/>
    </row>
    <row r="1190" ht="12.75">
      <c r="C1190" s="9"/>
    </row>
    <row r="1191" ht="12.75">
      <c r="C1191" s="9"/>
    </row>
    <row r="1192" ht="12.75">
      <c r="C1192" s="9"/>
    </row>
    <row r="1193" ht="12.75">
      <c r="C1193" s="9"/>
    </row>
    <row r="1194" ht="12.75">
      <c r="C1194" s="9"/>
    </row>
    <row r="1195" ht="12.75">
      <c r="C1195" s="9"/>
    </row>
    <row r="1196" ht="12.75">
      <c r="C1196" s="9"/>
    </row>
    <row r="1197" ht="12.75">
      <c r="C1197" s="9"/>
    </row>
    <row r="1198" ht="12.75">
      <c r="C1198" s="9"/>
    </row>
    <row r="1199" ht="12.75">
      <c r="C1199" s="9"/>
    </row>
    <row r="1200" ht="12.75">
      <c r="C1200" s="9"/>
    </row>
    <row r="1201" ht="12.75">
      <c r="C1201" s="9"/>
    </row>
    <row r="1202" ht="12.75">
      <c r="C1202" s="9"/>
    </row>
    <row r="1203" ht="12.75">
      <c r="C1203" s="9"/>
    </row>
    <row r="1204" ht="12.75">
      <c r="C1204" s="9"/>
    </row>
    <row r="1205" ht="12.75">
      <c r="C1205" s="9"/>
    </row>
    <row r="1206" ht="12.75">
      <c r="C1206" s="9"/>
    </row>
    <row r="1207" ht="12.75">
      <c r="C1207" s="9"/>
    </row>
    <row r="1208" ht="12.75">
      <c r="C1208" s="9"/>
    </row>
    <row r="1209" ht="12.75">
      <c r="C1209" s="9"/>
    </row>
    <row r="1210" ht="12.75">
      <c r="C1210" s="9"/>
    </row>
    <row r="1211" ht="12.75">
      <c r="C1211" s="9"/>
    </row>
    <row r="1212" ht="12.75">
      <c r="C1212" s="9"/>
    </row>
    <row r="1213" ht="12.75">
      <c r="C1213" s="9"/>
    </row>
    <row r="1214" ht="12.75">
      <c r="C1214" s="9"/>
    </row>
    <row r="1215" ht="12.75">
      <c r="C1215" s="9"/>
    </row>
    <row r="1216" ht="12.75">
      <c r="C1216" s="9"/>
    </row>
    <row r="1217" ht="12.75">
      <c r="C1217" s="9"/>
    </row>
    <row r="1218" ht="12.75">
      <c r="C1218" s="9"/>
    </row>
    <row r="1219" ht="12.75">
      <c r="C1219" s="9"/>
    </row>
    <row r="1220" ht="12.75">
      <c r="C1220" s="9"/>
    </row>
    <row r="1221" ht="12.75">
      <c r="C1221" s="9"/>
    </row>
    <row r="1222" ht="12.75">
      <c r="C1222" s="9"/>
    </row>
    <row r="1223" ht="12.75">
      <c r="C1223" s="9"/>
    </row>
    <row r="1224" ht="12.75">
      <c r="C1224" s="9"/>
    </row>
    <row r="1225" ht="12.75">
      <c r="C1225" s="9"/>
    </row>
    <row r="1226" ht="12.75">
      <c r="C1226" s="9"/>
    </row>
    <row r="1227" ht="12.75">
      <c r="C1227" s="9"/>
    </row>
    <row r="1228" ht="12.75">
      <c r="C1228" s="9"/>
    </row>
    <row r="1229" ht="12.75">
      <c r="C1229" s="9"/>
    </row>
    <row r="1230" ht="12.75">
      <c r="C1230" s="9"/>
    </row>
    <row r="1231" ht="12.75">
      <c r="C1231" s="9"/>
    </row>
    <row r="1232" ht="12.75">
      <c r="C1232" s="9"/>
    </row>
    <row r="1233" ht="12.75">
      <c r="C1233" s="9"/>
    </row>
    <row r="1234" ht="12.75">
      <c r="C1234" s="9"/>
    </row>
    <row r="1235" ht="12.75">
      <c r="C1235" s="9"/>
    </row>
    <row r="1236" ht="12.75">
      <c r="C1236" s="9"/>
    </row>
    <row r="1237" ht="12.75">
      <c r="C1237" s="9"/>
    </row>
    <row r="1238" ht="12.75">
      <c r="C1238" s="9"/>
    </row>
    <row r="1239" ht="12.75">
      <c r="C1239" s="9"/>
    </row>
    <row r="1240" ht="12.75">
      <c r="C1240" s="9"/>
    </row>
    <row r="1241" ht="12.75">
      <c r="C1241" s="9"/>
    </row>
    <row r="1242" ht="12.75">
      <c r="C1242" s="9"/>
    </row>
    <row r="1243" ht="12.75">
      <c r="C1243" s="9"/>
    </row>
    <row r="1244" ht="12.75">
      <c r="C1244" s="9"/>
    </row>
    <row r="1245" ht="12.75">
      <c r="C1245" s="9"/>
    </row>
    <row r="1246" ht="12.75">
      <c r="C1246" s="9"/>
    </row>
    <row r="1247" ht="12.75">
      <c r="C1247" s="9"/>
    </row>
    <row r="1248" ht="12.75">
      <c r="C1248" s="9"/>
    </row>
    <row r="1249" ht="12.75">
      <c r="C1249" s="9"/>
    </row>
    <row r="1250" ht="12.75">
      <c r="C1250" s="9"/>
    </row>
    <row r="1251" ht="12.75">
      <c r="C1251" s="9"/>
    </row>
    <row r="1252" ht="12.75">
      <c r="C1252" s="9"/>
    </row>
    <row r="1253" ht="12.75">
      <c r="C1253" s="9"/>
    </row>
    <row r="1254" ht="12.75">
      <c r="C1254" s="9"/>
    </row>
    <row r="1255" ht="12.75">
      <c r="C1255" s="9"/>
    </row>
    <row r="1256" ht="12.75">
      <c r="C1256" s="9"/>
    </row>
    <row r="1257" ht="12.75">
      <c r="C1257" s="9"/>
    </row>
    <row r="1258" ht="12.75">
      <c r="C1258" s="9"/>
    </row>
    <row r="1259" ht="12.75">
      <c r="C1259" s="9"/>
    </row>
    <row r="1260" ht="12.75">
      <c r="C1260" s="9"/>
    </row>
    <row r="1261" ht="12.75">
      <c r="C1261" s="9"/>
    </row>
    <row r="1262" ht="12.75">
      <c r="C1262" s="9"/>
    </row>
    <row r="1263" ht="12.75">
      <c r="C1263" s="9"/>
    </row>
    <row r="1264" ht="12.75">
      <c r="C1264" s="9"/>
    </row>
    <row r="1265" ht="12.75">
      <c r="C1265" s="9"/>
    </row>
    <row r="1266" ht="12.75">
      <c r="C1266" s="9"/>
    </row>
    <row r="1267" ht="12.75">
      <c r="C1267" s="9"/>
    </row>
    <row r="1268" ht="12.75">
      <c r="C1268" s="9"/>
    </row>
    <row r="1269" ht="12.75">
      <c r="C1269" s="9"/>
    </row>
    <row r="1270" ht="12.75">
      <c r="C1270" s="9"/>
    </row>
    <row r="1271" ht="12.75">
      <c r="C1271" s="9"/>
    </row>
    <row r="1272" ht="12.75">
      <c r="C1272" s="9"/>
    </row>
    <row r="1273" ht="12.75">
      <c r="C1273" s="9"/>
    </row>
    <row r="1274" ht="12.75">
      <c r="C1274" s="9"/>
    </row>
    <row r="1275" ht="12.75">
      <c r="C1275" s="9"/>
    </row>
    <row r="1276" ht="12.75">
      <c r="C1276" s="9"/>
    </row>
    <row r="1277" ht="12.75">
      <c r="C1277" s="9"/>
    </row>
    <row r="1278" ht="12.75">
      <c r="C1278" s="9"/>
    </row>
    <row r="1279" ht="12.75">
      <c r="C1279" s="9"/>
    </row>
    <row r="1280" ht="12.75">
      <c r="C1280" s="9"/>
    </row>
    <row r="1281" ht="12.75">
      <c r="C1281" s="9"/>
    </row>
    <row r="1282" ht="12.75">
      <c r="C1282" s="9"/>
    </row>
    <row r="1283" ht="12.75">
      <c r="C1283" s="9"/>
    </row>
    <row r="1284" ht="12.75">
      <c r="C1284" s="9"/>
    </row>
    <row r="1285" ht="12.75">
      <c r="C1285" s="9"/>
    </row>
    <row r="1286" ht="12.75">
      <c r="C1286" s="9"/>
    </row>
    <row r="1287" ht="12.75">
      <c r="C1287" s="9"/>
    </row>
    <row r="1288" ht="12.75">
      <c r="C1288" s="9"/>
    </row>
    <row r="1289" ht="12.75">
      <c r="C1289" s="9"/>
    </row>
    <row r="1290" ht="12.75">
      <c r="C1290" s="9"/>
    </row>
    <row r="1291" ht="12.75">
      <c r="C1291" s="9"/>
    </row>
    <row r="1292" ht="12.75">
      <c r="C1292" s="9"/>
    </row>
    <row r="1293" ht="12.75">
      <c r="C1293" s="9"/>
    </row>
    <row r="1294" ht="12.75">
      <c r="C1294" s="9"/>
    </row>
    <row r="1295" ht="12.75">
      <c r="C1295" s="9"/>
    </row>
    <row r="1296" ht="12.75">
      <c r="C1296" s="9"/>
    </row>
    <row r="1297" ht="12.75">
      <c r="C1297" s="9"/>
    </row>
    <row r="1298" ht="12.75">
      <c r="C1298" s="9"/>
    </row>
    <row r="1299" ht="12.75">
      <c r="C1299" s="9"/>
    </row>
    <row r="1300" ht="12.75">
      <c r="C1300" s="9"/>
    </row>
    <row r="1301" ht="12.75">
      <c r="C1301" s="9"/>
    </row>
    <row r="1302" ht="12.75">
      <c r="C1302" s="9"/>
    </row>
    <row r="1303" ht="12.75">
      <c r="C1303" s="9"/>
    </row>
    <row r="1304" ht="12.75">
      <c r="C1304" s="9"/>
    </row>
    <row r="1305" ht="12.75">
      <c r="C1305" s="9"/>
    </row>
    <row r="1306" ht="12.75">
      <c r="C1306" s="9"/>
    </row>
    <row r="1307" ht="12.75">
      <c r="C1307" s="9"/>
    </row>
    <row r="1308" ht="12.75">
      <c r="C1308" s="9"/>
    </row>
    <row r="1309" ht="12.75">
      <c r="C1309" s="9"/>
    </row>
    <row r="1310" ht="12.75">
      <c r="C1310" s="9"/>
    </row>
    <row r="1311" ht="12.75">
      <c r="C1311" s="9"/>
    </row>
    <row r="1312" ht="12.75">
      <c r="C1312" s="9"/>
    </row>
    <row r="1313" ht="12.75">
      <c r="C1313" s="9"/>
    </row>
    <row r="1314" ht="12.75">
      <c r="C1314" s="9"/>
    </row>
    <row r="1315" ht="12.75">
      <c r="C1315" s="9"/>
    </row>
    <row r="1316" ht="12.75">
      <c r="C1316" s="9"/>
    </row>
    <row r="1317" ht="12.75">
      <c r="C1317" s="9"/>
    </row>
    <row r="1318" ht="12.75">
      <c r="C1318" s="9"/>
    </row>
    <row r="1319" ht="12.75">
      <c r="C1319" s="9"/>
    </row>
    <row r="1320" ht="12.75">
      <c r="C1320" s="9"/>
    </row>
    <row r="1321" ht="12.75">
      <c r="C1321" s="9"/>
    </row>
    <row r="1322" ht="12.75">
      <c r="C1322" s="9"/>
    </row>
    <row r="1323" ht="12.75">
      <c r="C1323" s="9"/>
    </row>
    <row r="1324" ht="12.75">
      <c r="C1324" s="9"/>
    </row>
    <row r="1325" ht="12.75">
      <c r="C1325" s="9"/>
    </row>
    <row r="1326" ht="12.75">
      <c r="C1326" s="9"/>
    </row>
    <row r="1327" ht="12.75">
      <c r="C1327" s="9"/>
    </row>
    <row r="1328" ht="12.75">
      <c r="C1328" s="9"/>
    </row>
    <row r="1329" ht="12.75">
      <c r="C1329" s="9"/>
    </row>
    <row r="1330" ht="12.75">
      <c r="C1330" s="9"/>
    </row>
    <row r="1331" ht="12.75">
      <c r="C1331" s="9"/>
    </row>
    <row r="1332" ht="12.75">
      <c r="C1332" s="9"/>
    </row>
    <row r="1333" ht="12.75">
      <c r="C1333" s="9"/>
    </row>
    <row r="1334" ht="12.75">
      <c r="C1334" s="9"/>
    </row>
    <row r="1335" ht="12.75">
      <c r="C1335" s="9"/>
    </row>
    <row r="1336" ht="12.75">
      <c r="C1336" s="9"/>
    </row>
    <row r="1337" ht="12.75">
      <c r="C1337" s="9"/>
    </row>
    <row r="1338" ht="12.75">
      <c r="C1338" s="9"/>
    </row>
    <row r="1339" ht="12.75">
      <c r="C1339" s="9"/>
    </row>
    <row r="1340" ht="12.75">
      <c r="C1340" s="9"/>
    </row>
    <row r="1341" ht="12.75">
      <c r="C1341" s="9"/>
    </row>
    <row r="1342" ht="12.75">
      <c r="C1342" s="9"/>
    </row>
    <row r="1343" ht="12.75">
      <c r="C1343" s="9"/>
    </row>
    <row r="1344" ht="12.75">
      <c r="C1344" s="9"/>
    </row>
  </sheetData>
  <mergeCells count="15">
    <mergeCell ref="H8:I8"/>
    <mergeCell ref="J8:J9"/>
    <mergeCell ref="H24:I24"/>
    <mergeCell ref="A1:J1"/>
    <mergeCell ref="A2:J2"/>
    <mergeCell ref="A3:J3"/>
    <mergeCell ref="A5:J5"/>
    <mergeCell ref="B8:B9"/>
    <mergeCell ref="A8:A9"/>
    <mergeCell ref="G7:J7"/>
    <mergeCell ref="D8:E8"/>
    <mergeCell ref="F8:G8"/>
    <mergeCell ref="C8:C9"/>
    <mergeCell ref="D24:E24"/>
    <mergeCell ref="F24:G24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50390625" style="1" customWidth="1"/>
    <col min="2" max="2" width="22.50390625" style="6" customWidth="1"/>
    <col min="3" max="3" width="23.00390625" style="1" customWidth="1"/>
    <col min="4" max="4" width="6.00390625" style="2" customWidth="1"/>
    <col min="5" max="5" width="7.00390625" style="4" customWidth="1"/>
    <col min="6" max="6" width="6.00390625" style="2" customWidth="1"/>
    <col min="7" max="7" width="7.00390625" style="4" customWidth="1"/>
    <col min="8" max="8" width="6.00390625" style="2" customWidth="1"/>
    <col min="9" max="10" width="7.00390625" style="4" customWidth="1"/>
    <col min="11" max="11" width="0" style="0" hidden="1" customWidth="1"/>
  </cols>
  <sheetData>
    <row r="1" spans="1:10" ht="33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9.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8.25" customHeight="1" thickBo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</row>
    <row r="4" ht="9.75" customHeight="1"/>
    <row r="5" spans="1:10" ht="27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</row>
    <row r="6" spans="7:10" ht="24.75" customHeight="1">
      <c r="G6" s="34" t="s">
        <v>13</v>
      </c>
      <c r="H6" s="34"/>
      <c r="I6" s="34"/>
      <c r="J6" s="34"/>
    </row>
    <row r="7" spans="1:10" ht="12.75" customHeight="1">
      <c r="A7" s="33" t="s">
        <v>0</v>
      </c>
      <c r="B7" s="33" t="s">
        <v>10</v>
      </c>
      <c r="C7" s="33" t="s">
        <v>1</v>
      </c>
      <c r="D7" s="33" t="s">
        <v>2</v>
      </c>
      <c r="E7" s="33"/>
      <c r="F7" s="33" t="s">
        <v>5</v>
      </c>
      <c r="G7" s="33"/>
      <c r="H7" s="33" t="s">
        <v>6</v>
      </c>
      <c r="I7" s="33"/>
      <c r="J7" s="35" t="s">
        <v>9</v>
      </c>
    </row>
    <row r="8" spans="1:10" ht="12.75">
      <c r="A8" s="33"/>
      <c r="B8" s="33"/>
      <c r="C8" s="33"/>
      <c r="D8" s="13" t="s">
        <v>3</v>
      </c>
      <c r="E8" s="12" t="s">
        <v>4</v>
      </c>
      <c r="F8" s="13" t="s">
        <v>3</v>
      </c>
      <c r="G8" s="12" t="s">
        <v>4</v>
      </c>
      <c r="H8" s="13" t="s">
        <v>3</v>
      </c>
      <c r="I8" s="12" t="s">
        <v>4</v>
      </c>
      <c r="J8" s="35"/>
    </row>
    <row r="9" spans="1:11" ht="26.25">
      <c r="A9" s="14" t="s">
        <v>14</v>
      </c>
      <c r="B9" s="7" t="s">
        <v>146</v>
      </c>
      <c r="C9" s="8" t="s">
        <v>233</v>
      </c>
      <c r="D9" s="3">
        <v>17</v>
      </c>
      <c r="E9" s="5">
        <f aca="true" t="shared" si="0" ref="E9:E32">((900+4-D9)/900)*1000</f>
        <v>985.5555555555555</v>
      </c>
      <c r="F9" s="3">
        <v>0</v>
      </c>
      <c r="G9" s="5">
        <v>1000</v>
      </c>
      <c r="H9" s="3">
        <v>48</v>
      </c>
      <c r="I9" s="5">
        <f aca="true" t="shared" si="1" ref="I9:I30">((1470+48-H9)/1470)*1000</f>
        <v>1000</v>
      </c>
      <c r="J9" s="15">
        <f aca="true" t="shared" si="2" ref="J9:J31">I9+G9+E9</f>
        <v>2985.5555555555557</v>
      </c>
      <c r="K9">
        <f ca="1">INT(100*RAND())</f>
        <v>76</v>
      </c>
    </row>
    <row r="10" spans="1:11" ht="26.25">
      <c r="A10" s="14" t="s">
        <v>15</v>
      </c>
      <c r="B10" s="7" t="s">
        <v>151</v>
      </c>
      <c r="C10" s="8" t="s">
        <v>238</v>
      </c>
      <c r="D10" s="3">
        <v>4</v>
      </c>
      <c r="E10" s="5">
        <f t="shared" si="0"/>
        <v>1000</v>
      </c>
      <c r="F10" s="3">
        <v>0</v>
      </c>
      <c r="G10" s="5">
        <v>1000</v>
      </c>
      <c r="H10" s="3">
        <v>145</v>
      </c>
      <c r="I10" s="5">
        <f t="shared" si="1"/>
        <v>934.0136054421769</v>
      </c>
      <c r="J10" s="15">
        <f t="shared" si="2"/>
        <v>2934.013605442177</v>
      </c>
      <c r="K10">
        <f aca="true" ca="1" t="shared" si="3" ref="K10:K31">INT(100*RAND())</f>
        <v>99</v>
      </c>
    </row>
    <row r="11" spans="1:11" ht="26.25">
      <c r="A11" s="14" t="s">
        <v>16</v>
      </c>
      <c r="B11" s="7" t="s">
        <v>152</v>
      </c>
      <c r="C11" s="8" t="s">
        <v>153</v>
      </c>
      <c r="D11" s="3">
        <v>50</v>
      </c>
      <c r="E11" s="5">
        <f t="shared" si="0"/>
        <v>948.8888888888889</v>
      </c>
      <c r="F11" s="3">
        <v>0</v>
      </c>
      <c r="G11" s="5">
        <v>1000</v>
      </c>
      <c r="H11" s="3">
        <v>95</v>
      </c>
      <c r="I11" s="5">
        <f t="shared" si="1"/>
        <v>968.0272108843537</v>
      </c>
      <c r="J11" s="15">
        <f t="shared" si="2"/>
        <v>2916.9160997732424</v>
      </c>
      <c r="K11">
        <f ca="1" t="shared" si="3"/>
        <v>24</v>
      </c>
    </row>
    <row r="12" spans="1:11" ht="26.25">
      <c r="A12" s="14" t="s">
        <v>17</v>
      </c>
      <c r="B12" s="7" t="s">
        <v>138</v>
      </c>
      <c r="C12" s="8" t="s">
        <v>139</v>
      </c>
      <c r="D12" s="3">
        <v>29</v>
      </c>
      <c r="E12" s="5">
        <f t="shared" si="0"/>
        <v>972.2222222222222</v>
      </c>
      <c r="F12" s="3">
        <v>0</v>
      </c>
      <c r="G12" s="5">
        <v>1000</v>
      </c>
      <c r="H12" s="3">
        <v>135</v>
      </c>
      <c r="I12" s="5">
        <f t="shared" si="1"/>
        <v>940.8163265306122</v>
      </c>
      <c r="J12" s="15">
        <f t="shared" si="2"/>
        <v>2913.0385487528342</v>
      </c>
      <c r="K12">
        <f ca="1" t="shared" si="3"/>
        <v>88</v>
      </c>
    </row>
    <row r="13" spans="1:11" ht="26.25">
      <c r="A13" s="14" t="s">
        <v>18</v>
      </c>
      <c r="B13" s="7" t="s">
        <v>130</v>
      </c>
      <c r="C13" s="8" t="s">
        <v>131</v>
      </c>
      <c r="D13" s="3">
        <v>29</v>
      </c>
      <c r="E13" s="5">
        <f t="shared" si="0"/>
        <v>972.2222222222222</v>
      </c>
      <c r="F13" s="3">
        <v>0</v>
      </c>
      <c r="G13" s="5">
        <v>1000</v>
      </c>
      <c r="H13" s="3">
        <v>170</v>
      </c>
      <c r="I13" s="5">
        <f t="shared" si="1"/>
        <v>917.0068027210884</v>
      </c>
      <c r="J13" s="15">
        <f t="shared" si="2"/>
        <v>2889.229024943311</v>
      </c>
      <c r="K13">
        <f ca="1" t="shared" si="3"/>
        <v>32</v>
      </c>
    </row>
    <row r="14" spans="1:11" ht="26.25">
      <c r="A14" s="14" t="s">
        <v>19</v>
      </c>
      <c r="B14" s="7" t="s">
        <v>149</v>
      </c>
      <c r="C14" s="8" t="s">
        <v>52</v>
      </c>
      <c r="D14" s="3">
        <v>37</v>
      </c>
      <c r="E14" s="5">
        <f t="shared" si="0"/>
        <v>963.3333333333334</v>
      </c>
      <c r="F14" s="3">
        <v>0</v>
      </c>
      <c r="G14" s="5">
        <v>1000</v>
      </c>
      <c r="H14" s="3">
        <v>180</v>
      </c>
      <c r="I14" s="5">
        <f t="shared" si="1"/>
        <v>910.2040816326531</v>
      </c>
      <c r="J14" s="15">
        <f t="shared" si="2"/>
        <v>2873.5374149659865</v>
      </c>
      <c r="K14">
        <f ca="1" t="shared" si="3"/>
        <v>78</v>
      </c>
    </row>
    <row r="15" spans="1:11" ht="26.25">
      <c r="A15" s="14" t="s">
        <v>20</v>
      </c>
      <c r="B15" s="7" t="s">
        <v>125</v>
      </c>
      <c r="C15" s="8" t="s">
        <v>126</v>
      </c>
      <c r="D15" s="3">
        <v>33</v>
      </c>
      <c r="E15" s="5">
        <f t="shared" si="0"/>
        <v>967.7777777777777</v>
      </c>
      <c r="F15" s="3">
        <v>0</v>
      </c>
      <c r="G15" s="5">
        <v>1000</v>
      </c>
      <c r="H15" s="3">
        <v>225</v>
      </c>
      <c r="I15" s="5">
        <f t="shared" si="1"/>
        <v>879.5918367346939</v>
      </c>
      <c r="J15" s="15">
        <f t="shared" si="2"/>
        <v>2847.369614512472</v>
      </c>
      <c r="K15">
        <f ca="1" t="shared" si="3"/>
        <v>88</v>
      </c>
    </row>
    <row r="16" spans="1:11" ht="26.25">
      <c r="A16" s="14" t="s">
        <v>21</v>
      </c>
      <c r="B16" s="7" t="s">
        <v>136</v>
      </c>
      <c r="C16" s="8" t="s">
        <v>137</v>
      </c>
      <c r="D16" s="3">
        <v>46</v>
      </c>
      <c r="E16" s="5">
        <f t="shared" si="0"/>
        <v>953.3333333333334</v>
      </c>
      <c r="F16" s="3">
        <v>0</v>
      </c>
      <c r="G16" s="5">
        <v>1000</v>
      </c>
      <c r="H16" s="3">
        <v>310</v>
      </c>
      <c r="I16" s="5">
        <f t="shared" si="1"/>
        <v>821.7687074829932</v>
      </c>
      <c r="J16" s="15">
        <f t="shared" si="2"/>
        <v>2775.1020408163267</v>
      </c>
      <c r="K16">
        <f ca="1" t="shared" si="3"/>
        <v>19</v>
      </c>
    </row>
    <row r="17" spans="1:11" ht="26.25">
      <c r="A17" s="14" t="s">
        <v>22</v>
      </c>
      <c r="B17" s="7" t="s">
        <v>144</v>
      </c>
      <c r="C17" s="8" t="s">
        <v>234</v>
      </c>
      <c r="D17" s="3">
        <v>14</v>
      </c>
      <c r="E17" s="5">
        <f t="shared" si="0"/>
        <v>988.8888888888889</v>
      </c>
      <c r="F17" s="3">
        <v>0</v>
      </c>
      <c r="G17" s="5">
        <v>1000</v>
      </c>
      <c r="H17" s="3">
        <v>413</v>
      </c>
      <c r="I17" s="5">
        <f t="shared" si="1"/>
        <v>751.7006802721088</v>
      </c>
      <c r="J17" s="15">
        <f t="shared" si="2"/>
        <v>2740.5895691609976</v>
      </c>
      <c r="K17">
        <f ca="1" t="shared" si="3"/>
        <v>40</v>
      </c>
    </row>
    <row r="18" spans="1:11" ht="26.25">
      <c r="A18" s="14" t="s">
        <v>23</v>
      </c>
      <c r="B18" s="7" t="s">
        <v>128</v>
      </c>
      <c r="C18" s="8" t="s">
        <v>129</v>
      </c>
      <c r="D18" s="3">
        <v>28</v>
      </c>
      <c r="E18" s="5">
        <f t="shared" si="0"/>
        <v>973.3333333333334</v>
      </c>
      <c r="F18" s="3">
        <v>0</v>
      </c>
      <c r="G18" s="5">
        <v>1000</v>
      </c>
      <c r="H18" s="3">
        <v>445</v>
      </c>
      <c r="I18" s="5">
        <f t="shared" si="1"/>
        <v>729.9319727891157</v>
      </c>
      <c r="J18" s="15">
        <f t="shared" si="2"/>
        <v>2703.265306122449</v>
      </c>
      <c r="K18">
        <f ca="1" t="shared" si="3"/>
        <v>77</v>
      </c>
    </row>
    <row r="19" spans="1:11" ht="26.25">
      <c r="A19" s="14" t="s">
        <v>37</v>
      </c>
      <c r="B19" s="7" t="s">
        <v>143</v>
      </c>
      <c r="C19" s="8" t="s">
        <v>36</v>
      </c>
      <c r="D19" s="3">
        <v>5</v>
      </c>
      <c r="E19" s="5">
        <f t="shared" si="0"/>
        <v>998.8888888888889</v>
      </c>
      <c r="F19" s="3">
        <v>0</v>
      </c>
      <c r="G19" s="5">
        <v>1000</v>
      </c>
      <c r="H19" s="3">
        <v>530</v>
      </c>
      <c r="I19" s="5">
        <f t="shared" si="1"/>
        <v>672.1088435374149</v>
      </c>
      <c r="J19" s="15">
        <f t="shared" si="2"/>
        <v>2670.9977324263036</v>
      </c>
      <c r="K19">
        <f ca="1" t="shared" si="3"/>
        <v>23</v>
      </c>
    </row>
    <row r="20" spans="1:11" ht="26.25">
      <c r="A20" s="14" t="s">
        <v>38</v>
      </c>
      <c r="B20" s="7" t="s">
        <v>133</v>
      </c>
      <c r="C20" s="8" t="s">
        <v>36</v>
      </c>
      <c r="D20" s="3">
        <v>47</v>
      </c>
      <c r="E20" s="5">
        <f t="shared" si="0"/>
        <v>952.2222222222222</v>
      </c>
      <c r="F20" s="3">
        <v>0</v>
      </c>
      <c r="G20" s="5">
        <v>1000</v>
      </c>
      <c r="H20" s="3">
        <v>635</v>
      </c>
      <c r="I20" s="5">
        <f t="shared" si="1"/>
        <v>600.6802721088436</v>
      </c>
      <c r="J20" s="15">
        <f t="shared" si="2"/>
        <v>2552.902494331066</v>
      </c>
      <c r="K20">
        <f ca="1" t="shared" si="3"/>
        <v>62</v>
      </c>
    </row>
    <row r="21" spans="1:11" ht="26.25">
      <c r="A21" s="14" t="s">
        <v>39</v>
      </c>
      <c r="B21" s="7" t="s">
        <v>148</v>
      </c>
      <c r="C21" s="8" t="s">
        <v>54</v>
      </c>
      <c r="D21" s="3">
        <v>7</v>
      </c>
      <c r="E21" s="5">
        <f t="shared" si="0"/>
        <v>996.6666666666667</v>
      </c>
      <c r="F21" s="3">
        <v>0</v>
      </c>
      <c r="G21" s="5">
        <v>1000</v>
      </c>
      <c r="H21" s="3">
        <v>765</v>
      </c>
      <c r="I21" s="5">
        <f t="shared" si="1"/>
        <v>512.2448979591837</v>
      </c>
      <c r="J21" s="15">
        <f t="shared" si="2"/>
        <v>2508.9115646258506</v>
      </c>
      <c r="K21">
        <f ca="1" t="shared" si="3"/>
        <v>71</v>
      </c>
    </row>
    <row r="22" spans="1:11" ht="26.25">
      <c r="A22" s="14" t="s">
        <v>40</v>
      </c>
      <c r="B22" s="7" t="s">
        <v>145</v>
      </c>
      <c r="C22" s="8" t="s">
        <v>51</v>
      </c>
      <c r="D22" s="3">
        <v>4</v>
      </c>
      <c r="E22" s="5">
        <f t="shared" si="0"/>
        <v>1000</v>
      </c>
      <c r="F22" s="3">
        <v>0</v>
      </c>
      <c r="G22" s="5">
        <v>1000</v>
      </c>
      <c r="H22" s="3">
        <v>817</v>
      </c>
      <c r="I22" s="5">
        <f t="shared" si="1"/>
        <v>476.87074829931976</v>
      </c>
      <c r="J22" s="15">
        <f t="shared" si="2"/>
        <v>2476.8707482993195</v>
      </c>
      <c r="K22">
        <f ca="1" t="shared" si="3"/>
        <v>38</v>
      </c>
    </row>
    <row r="23" spans="1:11" ht="26.25">
      <c r="A23" s="14" t="s">
        <v>41</v>
      </c>
      <c r="B23" s="7" t="s">
        <v>150</v>
      </c>
      <c r="C23" s="8" t="s">
        <v>49</v>
      </c>
      <c r="D23" s="3">
        <v>36</v>
      </c>
      <c r="E23" s="5">
        <f t="shared" si="0"/>
        <v>964.4444444444445</v>
      </c>
      <c r="F23" s="3">
        <v>0</v>
      </c>
      <c r="G23" s="5">
        <v>1000</v>
      </c>
      <c r="H23" s="3">
        <v>785</v>
      </c>
      <c r="I23" s="5">
        <f t="shared" si="1"/>
        <v>498.63945578231295</v>
      </c>
      <c r="J23" s="15">
        <f t="shared" si="2"/>
        <v>2463.0839002267576</v>
      </c>
      <c r="K23">
        <f ca="1" t="shared" si="3"/>
        <v>49</v>
      </c>
    </row>
    <row r="24" spans="1:11" ht="26.25">
      <c r="A24" s="14" t="s">
        <v>42</v>
      </c>
      <c r="B24" s="7" t="s">
        <v>147</v>
      </c>
      <c r="C24" s="8" t="s">
        <v>51</v>
      </c>
      <c r="D24" s="3">
        <v>26</v>
      </c>
      <c r="E24" s="5">
        <f>((900+4-D24)/900)*1000</f>
        <v>975.5555555555555</v>
      </c>
      <c r="F24" s="3">
        <v>0</v>
      </c>
      <c r="G24" s="5">
        <v>1000</v>
      </c>
      <c r="H24" s="3">
        <v>855</v>
      </c>
      <c r="I24" s="5">
        <f t="shared" si="1"/>
        <v>451.0204081632653</v>
      </c>
      <c r="J24" s="15">
        <f t="shared" si="2"/>
        <v>2426.5759637188207</v>
      </c>
      <c r="K24">
        <f ca="1" t="shared" si="3"/>
        <v>74</v>
      </c>
    </row>
    <row r="25" spans="1:11" ht="26.25">
      <c r="A25" s="14" t="s">
        <v>43</v>
      </c>
      <c r="B25" s="7" t="s">
        <v>140</v>
      </c>
      <c r="C25" s="8" t="s">
        <v>235</v>
      </c>
      <c r="D25" s="3">
        <v>27</v>
      </c>
      <c r="E25" s="5">
        <f t="shared" si="0"/>
        <v>974.4444444444445</v>
      </c>
      <c r="F25" s="3">
        <v>0</v>
      </c>
      <c r="G25" s="5">
        <v>1000</v>
      </c>
      <c r="H25" s="3">
        <v>875</v>
      </c>
      <c r="I25" s="5">
        <f t="shared" si="1"/>
        <v>437.4149659863946</v>
      </c>
      <c r="J25" s="15">
        <f t="shared" si="2"/>
        <v>2411.859410430839</v>
      </c>
      <c r="K25">
        <f ca="1" t="shared" si="3"/>
        <v>97</v>
      </c>
    </row>
    <row r="26" spans="1:11" ht="12.75">
      <c r="A26" s="14" t="s">
        <v>44</v>
      </c>
      <c r="B26" s="7" t="s">
        <v>142</v>
      </c>
      <c r="C26" s="8" t="s">
        <v>36</v>
      </c>
      <c r="D26" s="3">
        <v>41</v>
      </c>
      <c r="E26" s="5">
        <f t="shared" si="0"/>
        <v>958.8888888888889</v>
      </c>
      <c r="F26" s="3">
        <v>0</v>
      </c>
      <c r="G26" s="5">
        <v>1000</v>
      </c>
      <c r="H26" s="3">
        <v>855</v>
      </c>
      <c r="I26" s="5">
        <f t="shared" si="1"/>
        <v>451.0204081632653</v>
      </c>
      <c r="J26" s="15">
        <f t="shared" si="2"/>
        <v>2409.909297052154</v>
      </c>
      <c r="K26">
        <f ca="1" t="shared" si="3"/>
        <v>42</v>
      </c>
    </row>
    <row r="27" spans="1:11" ht="26.25">
      <c r="A27" s="14" t="s">
        <v>45</v>
      </c>
      <c r="B27" s="7" t="s">
        <v>132</v>
      </c>
      <c r="C27" s="8" t="s">
        <v>36</v>
      </c>
      <c r="D27" s="3">
        <v>53</v>
      </c>
      <c r="E27" s="5">
        <f t="shared" si="0"/>
        <v>945.5555555555555</v>
      </c>
      <c r="F27" s="3">
        <v>0</v>
      </c>
      <c r="G27" s="5">
        <v>1000</v>
      </c>
      <c r="H27" s="3">
        <v>1000</v>
      </c>
      <c r="I27" s="5">
        <f t="shared" si="1"/>
        <v>352.3809523809524</v>
      </c>
      <c r="J27" s="15">
        <f t="shared" si="2"/>
        <v>2297.936507936508</v>
      </c>
      <c r="K27">
        <f ca="1" t="shared" si="3"/>
        <v>0</v>
      </c>
    </row>
    <row r="28" spans="1:10" ht="26.25">
      <c r="A28" s="14" t="s">
        <v>46</v>
      </c>
      <c r="B28" s="7" t="s">
        <v>135</v>
      </c>
      <c r="C28" s="8" t="s">
        <v>49</v>
      </c>
      <c r="D28" s="3">
        <v>74</v>
      </c>
      <c r="E28" s="5">
        <f t="shared" si="0"/>
        <v>922.2222222222223</v>
      </c>
      <c r="F28" s="3">
        <v>0</v>
      </c>
      <c r="G28" s="5">
        <v>1000</v>
      </c>
      <c r="H28" s="3">
        <v>1120</v>
      </c>
      <c r="I28" s="5">
        <f t="shared" si="1"/>
        <v>270.7482993197279</v>
      </c>
      <c r="J28" s="15">
        <f t="shared" si="2"/>
        <v>2192.9705215419503</v>
      </c>
    </row>
    <row r="29" spans="1:10" ht="12.75">
      <c r="A29" s="14" t="s">
        <v>47</v>
      </c>
      <c r="B29" s="7" t="s">
        <v>175</v>
      </c>
      <c r="C29" s="8" t="s">
        <v>50</v>
      </c>
      <c r="D29" s="3">
        <v>152</v>
      </c>
      <c r="E29" s="5">
        <f t="shared" si="0"/>
        <v>835.5555555555557</v>
      </c>
      <c r="F29" s="3">
        <v>0</v>
      </c>
      <c r="G29" s="5">
        <v>1000</v>
      </c>
      <c r="H29" s="3">
        <v>1070</v>
      </c>
      <c r="I29" s="5">
        <f t="shared" si="1"/>
        <v>304.7619047619048</v>
      </c>
      <c r="J29" s="15">
        <f t="shared" si="2"/>
        <v>2140.3174603174602</v>
      </c>
    </row>
    <row r="30" spans="1:11" ht="26.25">
      <c r="A30" s="14" t="s">
        <v>48</v>
      </c>
      <c r="B30" s="7" t="s">
        <v>141</v>
      </c>
      <c r="C30" s="8" t="s">
        <v>49</v>
      </c>
      <c r="D30" s="3">
        <v>194</v>
      </c>
      <c r="E30" s="5">
        <f t="shared" si="0"/>
        <v>788.8888888888889</v>
      </c>
      <c r="F30" s="3">
        <v>0</v>
      </c>
      <c r="G30" s="5">
        <v>1000</v>
      </c>
      <c r="H30" s="3">
        <v>1101</v>
      </c>
      <c r="I30" s="5">
        <f t="shared" si="1"/>
        <v>283.6734693877551</v>
      </c>
      <c r="J30" s="15">
        <f t="shared" si="2"/>
        <v>2072.562358276644</v>
      </c>
      <c r="K30">
        <f ca="1" t="shared" si="3"/>
        <v>92</v>
      </c>
    </row>
    <row r="31" spans="1:11" ht="26.25">
      <c r="A31" s="14" t="s">
        <v>155</v>
      </c>
      <c r="B31" s="7" t="s">
        <v>174</v>
      </c>
      <c r="C31" s="8" t="s">
        <v>236</v>
      </c>
      <c r="D31" s="3">
        <v>88</v>
      </c>
      <c r="E31" s="5">
        <f t="shared" si="0"/>
        <v>906.6666666666666</v>
      </c>
      <c r="F31" s="3">
        <v>0</v>
      </c>
      <c r="G31" s="5">
        <v>1000</v>
      </c>
      <c r="H31" s="3" t="s">
        <v>154</v>
      </c>
      <c r="I31" s="5">
        <v>0</v>
      </c>
      <c r="J31" s="15">
        <f t="shared" si="2"/>
        <v>1906.6666666666665</v>
      </c>
      <c r="K31">
        <f ca="1" t="shared" si="3"/>
        <v>98</v>
      </c>
    </row>
    <row r="32" spans="1:10" ht="25.5" customHeight="1">
      <c r="A32" s="14" t="s">
        <v>156</v>
      </c>
      <c r="B32" s="7" t="s">
        <v>134</v>
      </c>
      <c r="C32" s="8" t="s">
        <v>237</v>
      </c>
      <c r="D32" s="3">
        <v>467</v>
      </c>
      <c r="E32" s="5">
        <f t="shared" si="0"/>
        <v>485.5555555555556</v>
      </c>
      <c r="F32" s="3">
        <v>0</v>
      </c>
      <c r="G32" s="5">
        <v>1000</v>
      </c>
      <c r="H32" s="3">
        <v>970</v>
      </c>
      <c r="I32" s="5">
        <f>((1470+48-H32)/1470)*1000</f>
        <v>372.7891156462585</v>
      </c>
      <c r="J32" s="15">
        <f>I32+G32+E32</f>
        <v>1858.3446712018142</v>
      </c>
    </row>
    <row r="33" spans="1:10" ht="12.75">
      <c r="A33" s="9"/>
      <c r="B33" s="11"/>
      <c r="C33" s="9"/>
      <c r="D33" s="37" t="s">
        <v>28</v>
      </c>
      <c r="E33" s="37"/>
      <c r="F33" s="37" t="s">
        <v>124</v>
      </c>
      <c r="G33" s="37"/>
      <c r="H33" s="37" t="s">
        <v>127</v>
      </c>
      <c r="I33" s="37"/>
      <c r="J33" s="10"/>
    </row>
  </sheetData>
  <mergeCells count="15">
    <mergeCell ref="J7:J8"/>
    <mergeCell ref="C7:C8"/>
    <mergeCell ref="D7:E7"/>
    <mergeCell ref="F7:G7"/>
    <mergeCell ref="H7:I7"/>
    <mergeCell ref="D33:E33"/>
    <mergeCell ref="F33:G33"/>
    <mergeCell ref="H33:I33"/>
    <mergeCell ref="A1:J1"/>
    <mergeCell ref="A2:J2"/>
    <mergeCell ref="A3:J3"/>
    <mergeCell ref="A5:J5"/>
    <mergeCell ref="B7:B8"/>
    <mergeCell ref="A7:A8"/>
    <mergeCell ref="G6:J6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A1" sqref="A1:J1"/>
    </sheetView>
  </sheetViews>
  <sheetFormatPr defaultColWidth="9.00390625" defaultRowHeight="12.75"/>
  <cols>
    <col min="1" max="1" width="5.50390625" style="2" customWidth="1"/>
    <col min="2" max="2" width="24.625" style="16" customWidth="1"/>
    <col min="3" max="3" width="21.00390625" style="2" customWidth="1"/>
    <col min="4" max="9" width="5.625" style="2" customWidth="1"/>
    <col min="10" max="10" width="9.50390625" style="2" customWidth="1"/>
  </cols>
  <sheetData>
    <row r="1" spans="1:10" ht="33.7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9.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8.25" customHeight="1" thickBot="1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</row>
    <row r="5" spans="1:10" ht="24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</row>
    <row r="7" spans="4:10" ht="24.75" customHeight="1">
      <c r="D7" s="39" t="s">
        <v>7</v>
      </c>
      <c r="E7" s="39"/>
      <c r="F7" s="39"/>
      <c r="G7" s="39"/>
      <c r="H7" s="39"/>
      <c r="I7" s="39"/>
      <c r="J7" s="39"/>
    </row>
    <row r="8" spans="1:10" ht="12.75">
      <c r="A8" s="37" t="s">
        <v>0</v>
      </c>
      <c r="B8" s="37" t="s">
        <v>31</v>
      </c>
      <c r="C8" s="37" t="s">
        <v>185</v>
      </c>
      <c r="D8" s="40" t="s">
        <v>32</v>
      </c>
      <c r="E8" s="41"/>
      <c r="F8" s="41"/>
      <c r="G8" s="41"/>
      <c r="H8" s="41"/>
      <c r="I8" s="42"/>
      <c r="J8" s="37" t="s">
        <v>33</v>
      </c>
    </row>
    <row r="9" spans="1:10" ht="12.75">
      <c r="A9" s="37"/>
      <c r="B9" s="37"/>
      <c r="C9" s="37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37"/>
    </row>
    <row r="10" spans="1:10" ht="12.75">
      <c r="A10" s="3" t="s">
        <v>14</v>
      </c>
      <c r="B10" s="17" t="s">
        <v>186</v>
      </c>
      <c r="C10" s="18" t="s">
        <v>161</v>
      </c>
      <c r="D10" s="3">
        <v>9</v>
      </c>
      <c r="E10" s="3">
        <v>6</v>
      </c>
      <c r="F10" s="3">
        <v>15</v>
      </c>
      <c r="G10" s="3">
        <v>12</v>
      </c>
      <c r="H10" s="3">
        <v>9</v>
      </c>
      <c r="I10" s="3">
        <v>5</v>
      </c>
      <c r="J10" s="19">
        <f aca="true" t="shared" si="0" ref="J10:J33">SUM(D10:I10)</f>
        <v>56</v>
      </c>
    </row>
    <row r="11" spans="1:10" ht="12.75">
      <c r="A11" s="3" t="s">
        <v>15</v>
      </c>
      <c r="B11" s="17" t="s">
        <v>187</v>
      </c>
      <c r="C11" s="18" t="s">
        <v>49</v>
      </c>
      <c r="D11" s="3">
        <v>12</v>
      </c>
      <c r="E11" s="3">
        <v>15</v>
      </c>
      <c r="F11" s="3">
        <v>12</v>
      </c>
      <c r="G11" s="3">
        <v>6</v>
      </c>
      <c r="H11" s="3">
        <v>2</v>
      </c>
      <c r="I11" s="3">
        <v>5</v>
      </c>
      <c r="J11" s="19">
        <f t="shared" si="0"/>
        <v>52</v>
      </c>
    </row>
    <row r="12" spans="1:10" ht="12.75">
      <c r="A12" s="3" t="s">
        <v>16</v>
      </c>
      <c r="B12" s="17" t="s">
        <v>188</v>
      </c>
      <c r="C12" s="18" t="s">
        <v>49</v>
      </c>
      <c r="D12" s="3">
        <v>12</v>
      </c>
      <c r="E12" s="3">
        <v>9</v>
      </c>
      <c r="F12" s="3">
        <v>6</v>
      </c>
      <c r="G12" s="3">
        <v>11</v>
      </c>
      <c r="H12" s="3">
        <v>13</v>
      </c>
      <c r="I12" s="3">
        <v>0</v>
      </c>
      <c r="J12" s="19">
        <f t="shared" si="0"/>
        <v>51</v>
      </c>
    </row>
    <row r="13" spans="1:10" ht="12.75">
      <c r="A13" s="3" t="s">
        <v>17</v>
      </c>
      <c r="B13" s="17" t="s">
        <v>189</v>
      </c>
      <c r="C13" s="18" t="s">
        <v>163</v>
      </c>
      <c r="D13" s="3">
        <v>0</v>
      </c>
      <c r="E13" s="3">
        <v>6</v>
      </c>
      <c r="F13" s="3">
        <v>12</v>
      </c>
      <c r="G13" s="3">
        <v>15</v>
      </c>
      <c r="H13" s="3">
        <v>10</v>
      </c>
      <c r="I13" s="3">
        <v>5</v>
      </c>
      <c r="J13" s="19">
        <f t="shared" si="0"/>
        <v>48</v>
      </c>
    </row>
    <row r="14" spans="1:10" ht="12.75">
      <c r="A14" s="3" t="s">
        <v>18</v>
      </c>
      <c r="B14" s="17" t="s">
        <v>190</v>
      </c>
      <c r="C14" s="18" t="s">
        <v>160</v>
      </c>
      <c r="D14" s="3">
        <v>6</v>
      </c>
      <c r="E14" s="3">
        <v>12</v>
      </c>
      <c r="F14" s="3">
        <v>6</v>
      </c>
      <c r="G14" s="3">
        <v>0</v>
      </c>
      <c r="H14" s="3">
        <v>4</v>
      </c>
      <c r="I14" s="3">
        <v>15</v>
      </c>
      <c r="J14" s="19">
        <f t="shared" si="0"/>
        <v>43</v>
      </c>
    </row>
    <row r="15" spans="1:10" ht="12.75">
      <c r="A15" s="3" t="s">
        <v>19</v>
      </c>
      <c r="B15" s="17" t="s">
        <v>191</v>
      </c>
      <c r="C15" s="18" t="s">
        <v>159</v>
      </c>
      <c r="D15" s="3">
        <v>9</v>
      </c>
      <c r="E15" s="3">
        <v>3</v>
      </c>
      <c r="F15" s="3">
        <v>9</v>
      </c>
      <c r="G15" s="3">
        <v>0</v>
      </c>
      <c r="H15" s="3">
        <v>15</v>
      </c>
      <c r="I15" s="3">
        <v>5</v>
      </c>
      <c r="J15" s="19">
        <f t="shared" si="0"/>
        <v>41</v>
      </c>
    </row>
    <row r="16" spans="1:10" ht="12.75">
      <c r="A16" s="3" t="s">
        <v>20</v>
      </c>
      <c r="B16" s="17" t="s">
        <v>192</v>
      </c>
      <c r="C16" s="18" t="s">
        <v>163</v>
      </c>
      <c r="D16" s="3">
        <v>3</v>
      </c>
      <c r="E16" s="3">
        <v>3</v>
      </c>
      <c r="F16" s="3">
        <v>9</v>
      </c>
      <c r="G16" s="3">
        <v>0</v>
      </c>
      <c r="H16" s="3">
        <v>14</v>
      </c>
      <c r="I16" s="3">
        <v>10</v>
      </c>
      <c r="J16" s="19">
        <f t="shared" si="0"/>
        <v>39</v>
      </c>
    </row>
    <row r="17" spans="1:10" ht="12.75">
      <c r="A17" s="3"/>
      <c r="B17" s="17" t="s">
        <v>193</v>
      </c>
      <c r="C17" s="18" t="s">
        <v>162</v>
      </c>
      <c r="D17" s="3">
        <v>12</v>
      </c>
      <c r="E17" s="3">
        <v>3</v>
      </c>
      <c r="F17" s="3">
        <v>9</v>
      </c>
      <c r="G17" s="3">
        <v>0</v>
      </c>
      <c r="H17" s="3">
        <v>0</v>
      </c>
      <c r="I17" s="3">
        <v>15</v>
      </c>
      <c r="J17" s="19">
        <f t="shared" si="0"/>
        <v>39</v>
      </c>
    </row>
    <row r="18" spans="1:10" ht="12.75">
      <c r="A18" s="3" t="s">
        <v>21</v>
      </c>
      <c r="B18" s="17" t="s">
        <v>194</v>
      </c>
      <c r="C18" s="18" t="s">
        <v>49</v>
      </c>
      <c r="D18" s="3">
        <v>9</v>
      </c>
      <c r="E18" s="3">
        <v>6</v>
      </c>
      <c r="F18" s="3">
        <v>9</v>
      </c>
      <c r="G18" s="3">
        <v>5</v>
      </c>
      <c r="H18" s="3">
        <v>4</v>
      </c>
      <c r="I18" s="3">
        <v>5</v>
      </c>
      <c r="J18" s="19">
        <f t="shared" si="0"/>
        <v>38</v>
      </c>
    </row>
    <row r="19" spans="1:10" ht="12.75">
      <c r="A19" s="3"/>
      <c r="B19" s="17" t="s">
        <v>195</v>
      </c>
      <c r="C19" s="18" t="s">
        <v>162</v>
      </c>
      <c r="D19" s="3">
        <v>6</v>
      </c>
      <c r="E19" s="3">
        <v>6</v>
      </c>
      <c r="F19" s="3">
        <v>9</v>
      </c>
      <c r="G19" s="3">
        <v>0</v>
      </c>
      <c r="H19" s="3">
        <v>12</v>
      </c>
      <c r="I19" s="3">
        <v>5</v>
      </c>
      <c r="J19" s="19">
        <f t="shared" si="0"/>
        <v>38</v>
      </c>
    </row>
    <row r="20" spans="1:10" ht="12.75">
      <c r="A20" s="3"/>
      <c r="B20" s="17" t="s">
        <v>196</v>
      </c>
      <c r="C20" s="18" t="s">
        <v>49</v>
      </c>
      <c r="D20" s="3">
        <v>6</v>
      </c>
      <c r="E20" s="3">
        <v>6</v>
      </c>
      <c r="F20" s="3">
        <v>9</v>
      </c>
      <c r="G20" s="3">
        <v>2</v>
      </c>
      <c r="H20" s="3">
        <v>15</v>
      </c>
      <c r="I20" s="3">
        <v>0</v>
      </c>
      <c r="J20" s="19">
        <f t="shared" si="0"/>
        <v>38</v>
      </c>
    </row>
    <row r="21" spans="1:10" ht="12.75">
      <c r="A21" s="3" t="s">
        <v>22</v>
      </c>
      <c r="B21" s="17" t="s">
        <v>197</v>
      </c>
      <c r="C21" s="18" t="s">
        <v>162</v>
      </c>
      <c r="D21" s="3">
        <v>9</v>
      </c>
      <c r="E21" s="3">
        <v>0</v>
      </c>
      <c r="F21" s="3">
        <v>12</v>
      </c>
      <c r="G21" s="3">
        <v>1</v>
      </c>
      <c r="H21" s="3">
        <v>9</v>
      </c>
      <c r="I21" s="3">
        <v>5</v>
      </c>
      <c r="J21" s="19">
        <f t="shared" si="0"/>
        <v>36</v>
      </c>
    </row>
    <row r="22" spans="1:10" ht="12.75">
      <c r="A22" s="3" t="s">
        <v>23</v>
      </c>
      <c r="B22" s="17" t="s">
        <v>198</v>
      </c>
      <c r="C22" s="18" t="s">
        <v>161</v>
      </c>
      <c r="D22" s="3">
        <v>0</v>
      </c>
      <c r="E22" s="3">
        <v>3</v>
      </c>
      <c r="F22" s="3">
        <v>9</v>
      </c>
      <c r="G22" s="3">
        <v>1</v>
      </c>
      <c r="H22" s="3">
        <v>11</v>
      </c>
      <c r="I22" s="3">
        <v>10</v>
      </c>
      <c r="J22" s="19">
        <f t="shared" si="0"/>
        <v>34</v>
      </c>
    </row>
    <row r="23" spans="1:10" ht="12.75">
      <c r="A23" s="3"/>
      <c r="B23" s="17" t="s">
        <v>199</v>
      </c>
      <c r="C23" s="18" t="s">
        <v>161</v>
      </c>
      <c r="D23" s="3">
        <v>3</v>
      </c>
      <c r="E23" s="3">
        <v>9</v>
      </c>
      <c r="F23" s="3">
        <v>3</v>
      </c>
      <c r="G23" s="3">
        <v>0</v>
      </c>
      <c r="H23" s="3">
        <v>9</v>
      </c>
      <c r="I23" s="3">
        <v>10</v>
      </c>
      <c r="J23" s="19">
        <f t="shared" si="0"/>
        <v>34</v>
      </c>
    </row>
    <row r="24" spans="1:10" ht="12.75">
      <c r="A24" s="3" t="s">
        <v>37</v>
      </c>
      <c r="B24" s="17" t="s">
        <v>200</v>
      </c>
      <c r="C24" s="18" t="s">
        <v>160</v>
      </c>
      <c r="D24" s="3">
        <v>6</v>
      </c>
      <c r="E24" s="3">
        <v>3</v>
      </c>
      <c r="F24" s="3">
        <v>6</v>
      </c>
      <c r="G24" s="3">
        <v>0</v>
      </c>
      <c r="H24" s="3">
        <v>12</v>
      </c>
      <c r="I24" s="3">
        <v>5</v>
      </c>
      <c r="J24" s="19">
        <f t="shared" si="0"/>
        <v>32</v>
      </c>
    </row>
    <row r="25" spans="1:10" ht="12.75">
      <c r="A25" s="3" t="s">
        <v>38</v>
      </c>
      <c r="B25" s="17" t="s">
        <v>201</v>
      </c>
      <c r="C25" s="18" t="s">
        <v>161</v>
      </c>
      <c r="D25" s="3">
        <v>6</v>
      </c>
      <c r="E25" s="3">
        <v>6</v>
      </c>
      <c r="F25" s="3">
        <v>9</v>
      </c>
      <c r="G25" s="3">
        <v>0</v>
      </c>
      <c r="H25" s="3">
        <v>0</v>
      </c>
      <c r="I25" s="3">
        <v>10</v>
      </c>
      <c r="J25" s="19">
        <f t="shared" si="0"/>
        <v>31</v>
      </c>
    </row>
    <row r="26" spans="1:10" ht="12.75">
      <c r="A26" s="3"/>
      <c r="B26" s="17" t="s">
        <v>202</v>
      </c>
      <c r="C26" s="18" t="s">
        <v>49</v>
      </c>
      <c r="D26" s="3">
        <v>3</v>
      </c>
      <c r="E26" s="3">
        <v>3</v>
      </c>
      <c r="F26" s="3">
        <v>12</v>
      </c>
      <c r="G26" s="3">
        <v>0</v>
      </c>
      <c r="H26" s="3">
        <v>3</v>
      </c>
      <c r="I26" s="3">
        <v>10</v>
      </c>
      <c r="J26" s="19">
        <f t="shared" si="0"/>
        <v>31</v>
      </c>
    </row>
    <row r="27" spans="1:10" ht="12.75">
      <c r="A27" s="3" t="s">
        <v>39</v>
      </c>
      <c r="B27" s="17" t="s">
        <v>203</v>
      </c>
      <c r="C27" s="18" t="s">
        <v>161</v>
      </c>
      <c r="D27" s="3">
        <v>3</v>
      </c>
      <c r="E27" s="3">
        <v>3</v>
      </c>
      <c r="F27" s="3">
        <v>6</v>
      </c>
      <c r="G27" s="3">
        <v>0</v>
      </c>
      <c r="H27" s="3">
        <v>8</v>
      </c>
      <c r="I27" s="3">
        <v>10</v>
      </c>
      <c r="J27" s="19">
        <f t="shared" si="0"/>
        <v>30</v>
      </c>
    </row>
    <row r="28" spans="1:10" ht="12.75">
      <c r="A28" s="3" t="s">
        <v>40</v>
      </c>
      <c r="B28" s="17" t="s">
        <v>204</v>
      </c>
      <c r="C28" s="18" t="s">
        <v>160</v>
      </c>
      <c r="D28" s="3">
        <v>0</v>
      </c>
      <c r="E28" s="3">
        <v>12</v>
      </c>
      <c r="F28" s="3">
        <v>6</v>
      </c>
      <c r="G28" s="3">
        <v>0</v>
      </c>
      <c r="H28" s="3">
        <v>0</v>
      </c>
      <c r="I28" s="3">
        <v>10</v>
      </c>
      <c r="J28" s="19">
        <f t="shared" si="0"/>
        <v>28</v>
      </c>
    </row>
    <row r="29" spans="1:10" ht="12.75">
      <c r="A29" s="3" t="s">
        <v>41</v>
      </c>
      <c r="B29" s="17" t="s">
        <v>205</v>
      </c>
      <c r="C29" s="18" t="s">
        <v>161</v>
      </c>
      <c r="D29" s="3">
        <v>9</v>
      </c>
      <c r="E29" s="3">
        <v>6</v>
      </c>
      <c r="F29" s="3">
        <v>6</v>
      </c>
      <c r="G29" s="3">
        <v>0</v>
      </c>
      <c r="H29" s="3">
        <v>6</v>
      </c>
      <c r="I29" s="3">
        <v>0</v>
      </c>
      <c r="J29" s="19">
        <f t="shared" si="0"/>
        <v>27</v>
      </c>
    </row>
    <row r="30" spans="1:10" ht="12.75">
      <c r="A30" s="3" t="s">
        <v>42</v>
      </c>
      <c r="B30" s="17" t="s">
        <v>206</v>
      </c>
      <c r="C30" s="18" t="s">
        <v>162</v>
      </c>
      <c r="D30" s="3">
        <v>6</v>
      </c>
      <c r="E30" s="3">
        <v>0</v>
      </c>
      <c r="F30" s="3">
        <v>3</v>
      </c>
      <c r="G30" s="3">
        <v>0</v>
      </c>
      <c r="H30" s="3">
        <v>9</v>
      </c>
      <c r="I30" s="3">
        <v>5</v>
      </c>
      <c r="J30" s="19">
        <f t="shared" si="0"/>
        <v>23</v>
      </c>
    </row>
    <row r="31" spans="1:10" ht="12.75">
      <c r="A31" s="3" t="s">
        <v>43</v>
      </c>
      <c r="B31" s="17" t="s">
        <v>207</v>
      </c>
      <c r="C31" s="18" t="s">
        <v>161</v>
      </c>
      <c r="D31" s="3">
        <v>3</v>
      </c>
      <c r="E31" s="3">
        <v>0</v>
      </c>
      <c r="F31" s="3">
        <v>9</v>
      </c>
      <c r="G31" s="3">
        <v>0</v>
      </c>
      <c r="H31" s="3">
        <v>0</v>
      </c>
      <c r="I31" s="3">
        <v>10</v>
      </c>
      <c r="J31" s="19">
        <f t="shared" si="0"/>
        <v>22</v>
      </c>
    </row>
    <row r="32" spans="1:10" ht="12.75">
      <c r="A32" s="3" t="s">
        <v>44</v>
      </c>
      <c r="B32" s="17" t="s">
        <v>208</v>
      </c>
      <c r="C32" s="18" t="s">
        <v>161</v>
      </c>
      <c r="D32" s="3">
        <v>0</v>
      </c>
      <c r="E32" s="3">
        <v>3</v>
      </c>
      <c r="F32" s="3">
        <v>3</v>
      </c>
      <c r="G32" s="3">
        <v>0</v>
      </c>
      <c r="H32" s="3">
        <v>0</v>
      </c>
      <c r="I32" s="3">
        <v>15</v>
      </c>
      <c r="J32" s="19">
        <f t="shared" si="0"/>
        <v>21</v>
      </c>
    </row>
    <row r="33" spans="1:10" ht="12.75">
      <c r="A33" s="3" t="s">
        <v>45</v>
      </c>
      <c r="B33" s="17" t="s">
        <v>209</v>
      </c>
      <c r="C33" s="18" t="s">
        <v>160</v>
      </c>
      <c r="D33" s="3">
        <v>6</v>
      </c>
      <c r="E33" s="3">
        <v>3</v>
      </c>
      <c r="F33" s="3">
        <v>9</v>
      </c>
      <c r="G33" s="3">
        <v>0</v>
      </c>
      <c r="H33" s="3">
        <v>0</v>
      </c>
      <c r="I33" s="3">
        <v>0</v>
      </c>
      <c r="J33" s="19">
        <f t="shared" si="0"/>
        <v>18</v>
      </c>
    </row>
    <row r="34" spans="1:10" ht="12.75">
      <c r="A34" s="3" t="s">
        <v>46</v>
      </c>
      <c r="B34" s="17" t="s">
        <v>210</v>
      </c>
      <c r="C34" s="18" t="s">
        <v>159</v>
      </c>
      <c r="D34" s="3">
        <v>3</v>
      </c>
      <c r="E34" s="3">
        <v>3</v>
      </c>
      <c r="F34" s="3">
        <v>9</v>
      </c>
      <c r="G34" s="3">
        <v>1</v>
      </c>
      <c r="H34" s="3">
        <v>0</v>
      </c>
      <c r="I34" s="3">
        <v>0</v>
      </c>
      <c r="J34" s="19">
        <f>SUM(D34:I34)</f>
        <v>16</v>
      </c>
    </row>
    <row r="36" spans="4:10" ht="24.75">
      <c r="D36" s="39" t="s">
        <v>11</v>
      </c>
      <c r="E36" s="39"/>
      <c r="F36" s="39"/>
      <c r="G36" s="39"/>
      <c r="H36" s="39"/>
      <c r="I36" s="39"/>
      <c r="J36" s="39"/>
    </row>
    <row r="37" spans="1:10" ht="12.75">
      <c r="A37" s="37" t="s">
        <v>0</v>
      </c>
      <c r="B37" s="37" t="s">
        <v>31</v>
      </c>
      <c r="C37" s="37" t="s">
        <v>185</v>
      </c>
      <c r="D37" s="40" t="s">
        <v>32</v>
      </c>
      <c r="E37" s="41"/>
      <c r="F37" s="41"/>
      <c r="G37" s="41"/>
      <c r="H37" s="41"/>
      <c r="I37" s="42"/>
      <c r="J37" s="37" t="s">
        <v>33</v>
      </c>
    </row>
    <row r="38" spans="1:10" ht="12.75">
      <c r="A38" s="37"/>
      <c r="B38" s="37"/>
      <c r="C38" s="37"/>
      <c r="D38" s="13">
        <v>1</v>
      </c>
      <c r="E38" s="13">
        <v>2</v>
      </c>
      <c r="F38" s="13">
        <v>3</v>
      </c>
      <c r="G38" s="13">
        <v>4</v>
      </c>
      <c r="H38" s="13">
        <v>5</v>
      </c>
      <c r="I38" s="13">
        <v>6</v>
      </c>
      <c r="J38" s="37"/>
    </row>
    <row r="39" spans="1:10" ht="12.75">
      <c r="A39" s="3" t="s">
        <v>14</v>
      </c>
      <c r="B39" s="17" t="s">
        <v>211</v>
      </c>
      <c r="C39" s="18" t="s">
        <v>49</v>
      </c>
      <c r="D39" s="3">
        <v>15</v>
      </c>
      <c r="E39" s="3">
        <v>12</v>
      </c>
      <c r="F39" s="3">
        <v>15</v>
      </c>
      <c r="G39" s="3">
        <v>10</v>
      </c>
      <c r="H39" s="3">
        <v>13</v>
      </c>
      <c r="I39" s="3">
        <v>10</v>
      </c>
      <c r="J39" s="19">
        <f>SUM(D39:I39)</f>
        <v>75</v>
      </c>
    </row>
    <row r="40" spans="1:10" ht="12.75">
      <c r="A40" s="3" t="s">
        <v>15</v>
      </c>
      <c r="B40" s="17" t="s">
        <v>212</v>
      </c>
      <c r="C40" s="18" t="s">
        <v>49</v>
      </c>
      <c r="D40" s="3">
        <v>12</v>
      </c>
      <c r="E40" s="3">
        <v>9</v>
      </c>
      <c r="F40" s="3">
        <v>15</v>
      </c>
      <c r="G40" s="3">
        <v>11</v>
      </c>
      <c r="H40" s="3">
        <v>12</v>
      </c>
      <c r="I40" s="3">
        <v>15</v>
      </c>
      <c r="J40" s="19">
        <f aca="true" t="shared" si="1" ref="J40:J53">SUM(D40:I40)</f>
        <v>74</v>
      </c>
    </row>
    <row r="41" spans="1:10" ht="12.75">
      <c r="A41" s="3" t="s">
        <v>16</v>
      </c>
      <c r="B41" s="17" t="s">
        <v>213</v>
      </c>
      <c r="C41" s="18" t="s">
        <v>162</v>
      </c>
      <c r="D41" s="3">
        <v>15</v>
      </c>
      <c r="E41" s="3">
        <v>3</v>
      </c>
      <c r="F41" s="3">
        <v>15</v>
      </c>
      <c r="G41" s="3">
        <v>15</v>
      </c>
      <c r="H41" s="3">
        <v>10</v>
      </c>
      <c r="I41" s="3">
        <v>15</v>
      </c>
      <c r="J41" s="19">
        <f t="shared" si="1"/>
        <v>73</v>
      </c>
    </row>
    <row r="42" spans="1:10" ht="12.75">
      <c r="A42" s="3" t="s">
        <v>17</v>
      </c>
      <c r="B42" s="17" t="s">
        <v>214</v>
      </c>
      <c r="C42" s="18" t="s">
        <v>163</v>
      </c>
      <c r="D42" s="3">
        <v>15</v>
      </c>
      <c r="E42" s="3">
        <v>9</v>
      </c>
      <c r="F42" s="3">
        <v>9</v>
      </c>
      <c r="G42" s="3">
        <v>15</v>
      </c>
      <c r="H42" s="3">
        <v>8</v>
      </c>
      <c r="I42" s="3">
        <v>15</v>
      </c>
      <c r="J42" s="19">
        <f t="shared" si="1"/>
        <v>71</v>
      </c>
    </row>
    <row r="43" spans="1:10" ht="12.75">
      <c r="A43" s="3" t="s">
        <v>18</v>
      </c>
      <c r="B43" s="17" t="s">
        <v>215</v>
      </c>
      <c r="C43" s="18" t="s">
        <v>49</v>
      </c>
      <c r="D43" s="3">
        <v>15</v>
      </c>
      <c r="E43" s="3">
        <v>12</v>
      </c>
      <c r="F43" s="3">
        <v>15</v>
      </c>
      <c r="G43" s="3">
        <v>11</v>
      </c>
      <c r="H43" s="3">
        <v>6</v>
      </c>
      <c r="I43" s="3">
        <v>10</v>
      </c>
      <c r="J43" s="19">
        <f t="shared" si="1"/>
        <v>69</v>
      </c>
    </row>
    <row r="44" spans="1:10" ht="12.75">
      <c r="A44" s="3"/>
      <c r="B44" s="17" t="s">
        <v>216</v>
      </c>
      <c r="C44" s="18" t="s">
        <v>49</v>
      </c>
      <c r="D44" s="3">
        <v>15</v>
      </c>
      <c r="E44" s="3">
        <v>15</v>
      </c>
      <c r="F44" s="3">
        <v>12</v>
      </c>
      <c r="G44" s="3">
        <v>10</v>
      </c>
      <c r="H44" s="3">
        <v>7</v>
      </c>
      <c r="I44" s="3">
        <v>10</v>
      </c>
      <c r="J44" s="19">
        <f t="shared" si="1"/>
        <v>69</v>
      </c>
    </row>
    <row r="45" spans="1:10" ht="12.75">
      <c r="A45" s="3" t="s">
        <v>19</v>
      </c>
      <c r="B45" s="17" t="s">
        <v>217</v>
      </c>
      <c r="C45" s="18" t="s">
        <v>49</v>
      </c>
      <c r="D45" s="3">
        <v>15</v>
      </c>
      <c r="E45" s="3">
        <v>12</v>
      </c>
      <c r="F45" s="3">
        <v>15</v>
      </c>
      <c r="G45" s="3">
        <v>0</v>
      </c>
      <c r="H45" s="3">
        <v>10</v>
      </c>
      <c r="I45" s="3">
        <v>15</v>
      </c>
      <c r="J45" s="19">
        <f t="shared" si="1"/>
        <v>67</v>
      </c>
    </row>
    <row r="46" spans="1:10" ht="12.75">
      <c r="A46" s="3" t="s">
        <v>20</v>
      </c>
      <c r="B46" s="17" t="s">
        <v>218</v>
      </c>
      <c r="C46" s="18" t="s">
        <v>164</v>
      </c>
      <c r="D46" s="3">
        <v>12</v>
      </c>
      <c r="E46" s="3">
        <v>9</v>
      </c>
      <c r="F46" s="3">
        <v>12</v>
      </c>
      <c r="G46" s="3">
        <v>10</v>
      </c>
      <c r="H46" s="3">
        <v>14</v>
      </c>
      <c r="I46" s="3">
        <v>5</v>
      </c>
      <c r="J46" s="19">
        <f t="shared" si="1"/>
        <v>62</v>
      </c>
    </row>
    <row r="47" spans="1:10" ht="12.75">
      <c r="A47" s="3" t="s">
        <v>21</v>
      </c>
      <c r="B47" s="17" t="s">
        <v>219</v>
      </c>
      <c r="C47" s="18" t="s">
        <v>165</v>
      </c>
      <c r="D47" s="3">
        <v>9</v>
      </c>
      <c r="E47" s="3">
        <v>6</v>
      </c>
      <c r="F47" s="3">
        <v>9</v>
      </c>
      <c r="G47" s="3">
        <v>12</v>
      </c>
      <c r="H47" s="3">
        <v>9</v>
      </c>
      <c r="I47" s="3">
        <v>10</v>
      </c>
      <c r="J47" s="19">
        <f t="shared" si="1"/>
        <v>55</v>
      </c>
    </row>
    <row r="48" spans="1:10" ht="12.75">
      <c r="A48" s="3" t="s">
        <v>22</v>
      </c>
      <c r="B48" s="17" t="s">
        <v>220</v>
      </c>
      <c r="C48" s="18" t="s">
        <v>162</v>
      </c>
      <c r="D48" s="3">
        <v>9</v>
      </c>
      <c r="E48" s="3">
        <v>3</v>
      </c>
      <c r="F48" s="3">
        <v>15</v>
      </c>
      <c r="G48" s="3">
        <v>6</v>
      </c>
      <c r="H48" s="3">
        <v>2</v>
      </c>
      <c r="I48" s="3">
        <v>15</v>
      </c>
      <c r="J48" s="19">
        <f t="shared" si="1"/>
        <v>50</v>
      </c>
    </row>
    <row r="49" spans="1:10" ht="12.75">
      <c r="A49" s="3" t="s">
        <v>23</v>
      </c>
      <c r="B49" s="17" t="s">
        <v>221</v>
      </c>
      <c r="C49" s="18" t="s">
        <v>49</v>
      </c>
      <c r="D49" s="3">
        <v>12</v>
      </c>
      <c r="E49" s="3">
        <v>9</v>
      </c>
      <c r="F49" s="3">
        <v>6</v>
      </c>
      <c r="G49" s="3">
        <v>11</v>
      </c>
      <c r="H49" s="3">
        <v>0</v>
      </c>
      <c r="I49" s="3">
        <v>0</v>
      </c>
      <c r="J49" s="19">
        <f t="shared" si="1"/>
        <v>38</v>
      </c>
    </row>
    <row r="50" spans="1:10" ht="12.75">
      <c r="A50" s="3" t="s">
        <v>37</v>
      </c>
      <c r="B50" s="17" t="s">
        <v>222</v>
      </c>
      <c r="C50" s="18" t="s">
        <v>163</v>
      </c>
      <c r="D50" s="3">
        <v>3</v>
      </c>
      <c r="E50" s="3">
        <v>3</v>
      </c>
      <c r="F50" s="3">
        <v>9</v>
      </c>
      <c r="G50" s="3">
        <v>0</v>
      </c>
      <c r="H50" s="3">
        <v>12</v>
      </c>
      <c r="I50" s="3">
        <v>10</v>
      </c>
      <c r="J50" s="19">
        <f t="shared" si="1"/>
        <v>37</v>
      </c>
    </row>
    <row r="51" spans="1:10" ht="12.75">
      <c r="A51" s="3" t="s">
        <v>38</v>
      </c>
      <c r="B51" s="17" t="s">
        <v>86</v>
      </c>
      <c r="C51" s="18" t="s">
        <v>159</v>
      </c>
      <c r="D51" s="3">
        <v>3</v>
      </c>
      <c r="E51" s="3">
        <v>0</v>
      </c>
      <c r="F51" s="3">
        <v>3</v>
      </c>
      <c r="G51" s="3">
        <v>0</v>
      </c>
      <c r="H51" s="3">
        <v>14</v>
      </c>
      <c r="I51" s="3">
        <v>10</v>
      </c>
      <c r="J51" s="19">
        <f t="shared" si="1"/>
        <v>30</v>
      </c>
    </row>
    <row r="52" spans="1:10" ht="12.75">
      <c r="A52" s="3" t="s">
        <v>39</v>
      </c>
      <c r="B52" s="17" t="s">
        <v>223</v>
      </c>
      <c r="C52" s="18" t="s">
        <v>166</v>
      </c>
      <c r="D52" s="3">
        <v>0</v>
      </c>
      <c r="E52" s="3">
        <v>0</v>
      </c>
      <c r="F52" s="3">
        <v>9</v>
      </c>
      <c r="G52" s="3">
        <v>1</v>
      </c>
      <c r="H52" s="3">
        <v>8</v>
      </c>
      <c r="I52" s="3">
        <v>5</v>
      </c>
      <c r="J52" s="19">
        <f t="shared" si="1"/>
        <v>23</v>
      </c>
    </row>
    <row r="53" spans="1:10" ht="12.75">
      <c r="A53" s="3" t="s">
        <v>40</v>
      </c>
      <c r="B53" s="17" t="s">
        <v>224</v>
      </c>
      <c r="C53" s="18" t="s">
        <v>166</v>
      </c>
      <c r="D53" s="3">
        <v>0</v>
      </c>
      <c r="E53" s="3">
        <v>0</v>
      </c>
      <c r="F53" s="3">
        <v>9</v>
      </c>
      <c r="G53" s="3">
        <v>0</v>
      </c>
      <c r="H53" s="3">
        <v>3</v>
      </c>
      <c r="I53" s="3">
        <v>10</v>
      </c>
      <c r="J53" s="19">
        <f t="shared" si="1"/>
        <v>22</v>
      </c>
    </row>
    <row r="55" spans="4:10" ht="24.75">
      <c r="D55" s="39" t="s">
        <v>12</v>
      </c>
      <c r="E55" s="39"/>
      <c r="F55" s="39"/>
      <c r="G55" s="39"/>
      <c r="H55" s="39"/>
      <c r="I55" s="39"/>
      <c r="J55" s="39"/>
    </row>
    <row r="56" spans="1:10" ht="12.75">
      <c r="A56" s="37" t="s">
        <v>0</v>
      </c>
      <c r="B56" s="37" t="s">
        <v>31</v>
      </c>
      <c r="C56" s="37" t="s">
        <v>185</v>
      </c>
      <c r="D56" s="40" t="s">
        <v>32</v>
      </c>
      <c r="E56" s="41"/>
      <c r="F56" s="41"/>
      <c r="G56" s="41"/>
      <c r="H56" s="41"/>
      <c r="I56" s="42"/>
      <c r="J56" s="37" t="s">
        <v>33</v>
      </c>
    </row>
    <row r="57" spans="1:10" ht="12.75">
      <c r="A57" s="37"/>
      <c r="B57" s="37"/>
      <c r="C57" s="37"/>
      <c r="D57" s="13">
        <v>1</v>
      </c>
      <c r="E57" s="13">
        <v>2</v>
      </c>
      <c r="F57" s="13">
        <v>3</v>
      </c>
      <c r="G57" s="13">
        <v>4</v>
      </c>
      <c r="H57" s="13">
        <v>5</v>
      </c>
      <c r="I57" s="13">
        <v>6</v>
      </c>
      <c r="J57" s="37"/>
    </row>
    <row r="58" spans="1:10" ht="12.75">
      <c r="A58" s="3" t="s">
        <v>14</v>
      </c>
      <c r="B58" s="17" t="s">
        <v>225</v>
      </c>
      <c r="C58" s="18" t="s">
        <v>164</v>
      </c>
      <c r="D58" s="3">
        <v>12</v>
      </c>
      <c r="E58" s="3">
        <v>6</v>
      </c>
      <c r="F58" s="3">
        <v>12</v>
      </c>
      <c r="G58" s="3">
        <v>15</v>
      </c>
      <c r="H58" s="3">
        <v>14</v>
      </c>
      <c r="I58" s="3">
        <v>10</v>
      </c>
      <c r="J58" s="19">
        <f>SUM(D58:I58)</f>
        <v>69</v>
      </c>
    </row>
    <row r="59" spans="1:10" ht="12.75">
      <c r="A59" s="3" t="s">
        <v>15</v>
      </c>
      <c r="B59" s="17" t="s">
        <v>226</v>
      </c>
      <c r="C59" s="18" t="s">
        <v>164</v>
      </c>
      <c r="D59" s="3">
        <v>6</v>
      </c>
      <c r="E59" s="3">
        <v>12</v>
      </c>
      <c r="F59" s="3">
        <v>15</v>
      </c>
      <c r="G59" s="3">
        <v>10</v>
      </c>
      <c r="H59" s="3">
        <v>13</v>
      </c>
      <c r="I59" s="3">
        <v>10</v>
      </c>
      <c r="J59" s="19">
        <f aca="true" t="shared" si="2" ref="J59:J66">SUM(D59:I59)</f>
        <v>66</v>
      </c>
    </row>
    <row r="60" spans="1:10" ht="12.75">
      <c r="A60" s="3" t="s">
        <v>16</v>
      </c>
      <c r="B60" s="17" t="s">
        <v>227</v>
      </c>
      <c r="C60" s="18" t="s">
        <v>49</v>
      </c>
      <c r="D60" s="3">
        <v>12</v>
      </c>
      <c r="E60" s="3">
        <v>15</v>
      </c>
      <c r="F60" s="3">
        <v>12</v>
      </c>
      <c r="G60" s="3">
        <v>9</v>
      </c>
      <c r="H60" s="3">
        <v>0</v>
      </c>
      <c r="I60" s="3">
        <v>15</v>
      </c>
      <c r="J60" s="19">
        <f t="shared" si="2"/>
        <v>63</v>
      </c>
    </row>
    <row r="61" spans="1:10" ht="12.75">
      <c r="A61" s="3" t="s">
        <v>17</v>
      </c>
      <c r="B61" s="17" t="s">
        <v>228</v>
      </c>
      <c r="C61" s="18" t="s">
        <v>49</v>
      </c>
      <c r="D61" s="3">
        <v>9</v>
      </c>
      <c r="E61" s="3">
        <v>12</v>
      </c>
      <c r="F61" s="3">
        <v>12</v>
      </c>
      <c r="G61" s="3">
        <v>14</v>
      </c>
      <c r="H61" s="3">
        <v>0</v>
      </c>
      <c r="I61" s="3">
        <v>15</v>
      </c>
      <c r="J61" s="19">
        <f t="shared" si="2"/>
        <v>62</v>
      </c>
    </row>
    <row r="62" spans="1:10" ht="12.75">
      <c r="A62" s="3" t="s">
        <v>18</v>
      </c>
      <c r="B62" s="17" t="s">
        <v>89</v>
      </c>
      <c r="C62" s="18" t="s">
        <v>50</v>
      </c>
      <c r="D62" s="3">
        <v>15</v>
      </c>
      <c r="E62" s="3">
        <v>0</v>
      </c>
      <c r="F62" s="3">
        <v>6</v>
      </c>
      <c r="G62" s="3">
        <v>13</v>
      </c>
      <c r="H62" s="3">
        <v>9</v>
      </c>
      <c r="I62" s="3">
        <v>15</v>
      </c>
      <c r="J62" s="19">
        <f t="shared" si="2"/>
        <v>58</v>
      </c>
    </row>
    <row r="63" spans="1:10" ht="12.75">
      <c r="A63" s="3" t="s">
        <v>19</v>
      </c>
      <c r="B63" s="17" t="s">
        <v>229</v>
      </c>
      <c r="C63" s="18" t="s">
        <v>165</v>
      </c>
      <c r="D63" s="3">
        <v>9</v>
      </c>
      <c r="E63" s="3">
        <v>6</v>
      </c>
      <c r="F63" s="3">
        <v>9</v>
      </c>
      <c r="G63" s="3">
        <v>5</v>
      </c>
      <c r="H63" s="3">
        <v>2</v>
      </c>
      <c r="I63" s="3">
        <v>15</v>
      </c>
      <c r="J63" s="19">
        <f t="shared" si="2"/>
        <v>46</v>
      </c>
    </row>
    <row r="64" spans="1:10" ht="12.75">
      <c r="A64" s="3" t="s">
        <v>20</v>
      </c>
      <c r="B64" s="17" t="s">
        <v>230</v>
      </c>
      <c r="C64" s="18" t="s">
        <v>165</v>
      </c>
      <c r="D64" s="3">
        <v>12</v>
      </c>
      <c r="E64" s="3">
        <v>6</v>
      </c>
      <c r="F64" s="3">
        <v>3</v>
      </c>
      <c r="G64" s="3">
        <v>1</v>
      </c>
      <c r="H64" s="3">
        <v>8</v>
      </c>
      <c r="I64" s="3">
        <v>15</v>
      </c>
      <c r="J64" s="19">
        <f t="shared" si="2"/>
        <v>45</v>
      </c>
    </row>
    <row r="65" spans="1:10" ht="12.75">
      <c r="A65" s="3" t="s">
        <v>21</v>
      </c>
      <c r="B65" s="17" t="s">
        <v>232</v>
      </c>
      <c r="C65" s="18" t="s">
        <v>167</v>
      </c>
      <c r="D65" s="3">
        <v>15</v>
      </c>
      <c r="E65" s="3">
        <v>3</v>
      </c>
      <c r="F65" s="3">
        <v>6</v>
      </c>
      <c r="G65" s="3">
        <v>15</v>
      </c>
      <c r="H65" s="3">
        <v>0</v>
      </c>
      <c r="I65" s="3">
        <v>5</v>
      </c>
      <c r="J65" s="19">
        <f t="shared" si="2"/>
        <v>44</v>
      </c>
    </row>
    <row r="66" spans="1:10" ht="12.75">
      <c r="A66" s="3" t="s">
        <v>22</v>
      </c>
      <c r="B66" s="17" t="s">
        <v>231</v>
      </c>
      <c r="C66" s="18" t="s">
        <v>165</v>
      </c>
      <c r="D66" s="3">
        <v>15</v>
      </c>
      <c r="E66" s="3">
        <v>6</v>
      </c>
      <c r="F66" s="3">
        <v>3</v>
      </c>
      <c r="G66" s="3">
        <v>0</v>
      </c>
      <c r="H66" s="3">
        <v>4</v>
      </c>
      <c r="I66" s="3">
        <v>15</v>
      </c>
      <c r="J66" s="19">
        <f t="shared" si="2"/>
        <v>43</v>
      </c>
    </row>
    <row r="68" spans="4:10" ht="24.75">
      <c r="D68" s="39" t="s">
        <v>13</v>
      </c>
      <c r="E68" s="39"/>
      <c r="F68" s="39"/>
      <c r="G68" s="39"/>
      <c r="H68" s="39"/>
      <c r="I68" s="39"/>
      <c r="J68" s="39"/>
    </row>
    <row r="69" spans="1:10" ht="12.75">
      <c r="A69" s="37" t="s">
        <v>0</v>
      </c>
      <c r="B69" s="37" t="s">
        <v>31</v>
      </c>
      <c r="C69" s="37" t="s">
        <v>185</v>
      </c>
      <c r="D69" s="40" t="s">
        <v>32</v>
      </c>
      <c r="E69" s="41"/>
      <c r="F69" s="41"/>
      <c r="G69" s="41"/>
      <c r="H69" s="41"/>
      <c r="I69" s="42"/>
      <c r="J69" s="37" t="s">
        <v>33</v>
      </c>
    </row>
    <row r="70" spans="1:10" ht="12.75">
      <c r="A70" s="37"/>
      <c r="B70" s="37"/>
      <c r="C70" s="37"/>
      <c r="D70" s="13">
        <v>1</v>
      </c>
      <c r="E70" s="13">
        <v>2</v>
      </c>
      <c r="F70" s="13">
        <v>3</v>
      </c>
      <c r="G70" s="13">
        <v>4</v>
      </c>
      <c r="H70" s="13">
        <v>5</v>
      </c>
      <c r="I70" s="13">
        <v>6</v>
      </c>
      <c r="J70" s="37"/>
    </row>
    <row r="71" spans="1:10" ht="12.75">
      <c r="A71" s="3" t="s">
        <v>14</v>
      </c>
      <c r="B71" s="17" t="s">
        <v>176</v>
      </c>
      <c r="C71" s="18" t="s">
        <v>36</v>
      </c>
      <c r="D71" s="3">
        <v>15</v>
      </c>
      <c r="E71" s="3">
        <v>15</v>
      </c>
      <c r="F71" s="3">
        <v>6</v>
      </c>
      <c r="G71" s="3">
        <v>9</v>
      </c>
      <c r="H71" s="3">
        <v>14</v>
      </c>
      <c r="I71" s="3">
        <v>15</v>
      </c>
      <c r="J71" s="19">
        <f aca="true" t="shared" si="3" ref="J71:J77">SUM(D71:I71)</f>
        <v>74</v>
      </c>
    </row>
    <row r="72" spans="1:10" ht="12.75">
      <c r="A72" s="3" t="s">
        <v>15</v>
      </c>
      <c r="B72" s="17" t="s">
        <v>177</v>
      </c>
      <c r="C72" s="18" t="s">
        <v>50</v>
      </c>
      <c r="D72" s="3">
        <v>15</v>
      </c>
      <c r="E72" s="3">
        <v>9</v>
      </c>
      <c r="F72" s="3">
        <v>15</v>
      </c>
      <c r="G72" s="3">
        <v>14</v>
      </c>
      <c r="H72" s="3">
        <v>14</v>
      </c>
      <c r="I72" s="3">
        <v>5</v>
      </c>
      <c r="J72" s="19">
        <f t="shared" si="3"/>
        <v>72</v>
      </c>
    </row>
    <row r="73" spans="1:10" ht="12.75">
      <c r="A73" s="3" t="s">
        <v>16</v>
      </c>
      <c r="B73" s="17" t="s">
        <v>178</v>
      </c>
      <c r="C73" s="18" t="s">
        <v>157</v>
      </c>
      <c r="D73" s="3">
        <v>15</v>
      </c>
      <c r="E73" s="3">
        <v>12</v>
      </c>
      <c r="F73" s="3">
        <v>6</v>
      </c>
      <c r="G73" s="3">
        <v>13</v>
      </c>
      <c r="H73" s="3">
        <v>9</v>
      </c>
      <c r="I73" s="3">
        <v>15</v>
      </c>
      <c r="J73" s="19">
        <f t="shared" si="3"/>
        <v>70</v>
      </c>
    </row>
    <row r="74" spans="1:10" ht="12.75">
      <c r="A74" s="3" t="s">
        <v>17</v>
      </c>
      <c r="B74" s="17" t="s">
        <v>179</v>
      </c>
      <c r="C74" s="18" t="s">
        <v>158</v>
      </c>
      <c r="D74" s="3">
        <v>15</v>
      </c>
      <c r="E74" s="3">
        <v>6</v>
      </c>
      <c r="F74" s="3">
        <v>6</v>
      </c>
      <c r="G74" s="3">
        <v>15</v>
      </c>
      <c r="H74" s="3">
        <v>14</v>
      </c>
      <c r="I74" s="3">
        <v>10</v>
      </c>
      <c r="J74" s="19">
        <f t="shared" si="3"/>
        <v>66</v>
      </c>
    </row>
    <row r="75" spans="1:10" ht="12.75">
      <c r="A75" s="3" t="s">
        <v>18</v>
      </c>
      <c r="B75" s="17" t="s">
        <v>180</v>
      </c>
      <c r="C75" s="18" t="s">
        <v>182</v>
      </c>
      <c r="D75" s="3">
        <v>15</v>
      </c>
      <c r="E75" s="3">
        <v>6</v>
      </c>
      <c r="F75" s="3">
        <v>6</v>
      </c>
      <c r="G75" s="3">
        <v>15</v>
      </c>
      <c r="H75" s="3">
        <v>13</v>
      </c>
      <c r="I75" s="3">
        <v>10</v>
      </c>
      <c r="J75" s="19">
        <f t="shared" si="3"/>
        <v>65</v>
      </c>
    </row>
    <row r="76" spans="1:10" ht="12.75">
      <c r="A76" s="3" t="s">
        <v>19</v>
      </c>
      <c r="B76" s="17" t="s">
        <v>181</v>
      </c>
      <c r="C76" s="18" t="s">
        <v>51</v>
      </c>
      <c r="D76" s="3">
        <v>15</v>
      </c>
      <c r="E76" s="3">
        <v>15</v>
      </c>
      <c r="F76" s="3">
        <v>9</v>
      </c>
      <c r="G76" s="3">
        <v>13</v>
      </c>
      <c r="H76" s="3">
        <v>9</v>
      </c>
      <c r="I76" s="3">
        <v>0</v>
      </c>
      <c r="J76" s="19">
        <f t="shared" si="3"/>
        <v>61</v>
      </c>
    </row>
    <row r="77" spans="1:10" ht="12.75">
      <c r="A77" s="3" t="s">
        <v>20</v>
      </c>
      <c r="B77" s="17" t="s">
        <v>183</v>
      </c>
      <c r="C77" s="18" t="s">
        <v>50</v>
      </c>
      <c r="D77" s="3">
        <v>12</v>
      </c>
      <c r="E77" s="3">
        <v>3</v>
      </c>
      <c r="F77" s="3">
        <v>12</v>
      </c>
      <c r="G77" s="3">
        <v>11</v>
      </c>
      <c r="H77" s="3">
        <v>8</v>
      </c>
      <c r="I77" s="3">
        <v>10</v>
      </c>
      <c r="J77" s="19">
        <f t="shared" si="3"/>
        <v>56</v>
      </c>
    </row>
    <row r="78" spans="1:10" ht="12.75">
      <c r="A78" s="3" t="s">
        <v>21</v>
      </c>
      <c r="B78" s="17" t="s">
        <v>184</v>
      </c>
      <c r="C78" s="18" t="s">
        <v>51</v>
      </c>
      <c r="D78" s="3">
        <v>9</v>
      </c>
      <c r="E78" s="3">
        <v>3</v>
      </c>
      <c r="F78" s="3">
        <v>3</v>
      </c>
      <c r="G78" s="3">
        <v>0</v>
      </c>
      <c r="H78" s="3">
        <v>2</v>
      </c>
      <c r="I78" s="3">
        <v>0</v>
      </c>
      <c r="J78" s="19">
        <f>SUM(D78:I78)</f>
        <v>17</v>
      </c>
    </row>
  </sheetData>
  <mergeCells count="28">
    <mergeCell ref="A1:J1"/>
    <mergeCell ref="A2:J2"/>
    <mergeCell ref="A5:J5"/>
    <mergeCell ref="A3:J3"/>
    <mergeCell ref="C8:C9"/>
    <mergeCell ref="B8:B9"/>
    <mergeCell ref="A8:A9"/>
    <mergeCell ref="D7:J7"/>
    <mergeCell ref="J8:J9"/>
    <mergeCell ref="D8:I8"/>
    <mergeCell ref="D36:J36"/>
    <mergeCell ref="A37:A38"/>
    <mergeCell ref="B37:B38"/>
    <mergeCell ref="C37:C38"/>
    <mergeCell ref="D37:I37"/>
    <mergeCell ref="J37:J38"/>
    <mergeCell ref="D55:J55"/>
    <mergeCell ref="A56:A57"/>
    <mergeCell ref="B56:B57"/>
    <mergeCell ref="C56:C57"/>
    <mergeCell ref="D56:I56"/>
    <mergeCell ref="J56:J57"/>
    <mergeCell ref="D68:J68"/>
    <mergeCell ref="A69:A70"/>
    <mergeCell ref="B69:B70"/>
    <mergeCell ref="C69:C70"/>
    <mergeCell ref="D69:I69"/>
    <mergeCell ref="J69:J70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swierszczu</cp:lastModifiedBy>
  <cp:lastPrinted>2007-11-28T13:02:55Z</cp:lastPrinted>
  <dcterms:created xsi:type="dcterms:W3CDTF">1997-02-26T13:46:56Z</dcterms:created>
  <dcterms:modified xsi:type="dcterms:W3CDTF">2010-10-21T16:57:00Z</dcterms:modified>
  <cp:category/>
  <cp:version/>
  <cp:contentType/>
  <cp:contentStatus/>
</cp:coreProperties>
</file>