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TS" sheetId="1" r:id="rId1"/>
    <sheet name="TJ" sheetId="2" r:id="rId2"/>
    <sheet name="Stałe" sheetId="3" r:id="rId3"/>
  </sheets>
  <definedNames>
    <definedName name="_xlnm.Print_Area" localSheetId="1">'TJ'!$A$1:$P$11</definedName>
    <definedName name="_xlnm.Print_Area" localSheetId="0">'TS'!$A$1:$Q$20</definedName>
    <definedName name="TDE1">'Stałe'!#REF!</definedName>
    <definedName name="TDE2">'Stałe'!#REF!</definedName>
    <definedName name="TDE3">'Stałe'!#REF!</definedName>
    <definedName name="TDE4">'Stałe'!#REF!</definedName>
    <definedName name="TJE1">'Stałe'!$D$2</definedName>
    <definedName name="TJE2">'Stałe'!$D$3</definedName>
    <definedName name="TJE3">'Stałe'!$D$4</definedName>
    <definedName name="TJE4">'Stałe'!#REF!</definedName>
    <definedName name="TME1">'Stałe'!#REF!</definedName>
    <definedName name="TME2">'Stałe'!#REF!</definedName>
    <definedName name="TME3">'Stałe'!#REF!</definedName>
    <definedName name="TME4">'Stałe'!#REF!</definedName>
    <definedName name="TPE1">'Stałe'!#REF!</definedName>
    <definedName name="TSE1">'Stałe'!$B$2</definedName>
    <definedName name="TSE2">'Stałe'!$B$3</definedName>
    <definedName name="TSE3">'Stałe'!$B$4</definedName>
    <definedName name="TSE4">'Stałe'!#REF!</definedName>
  </definedNames>
  <calcPr fullCalcOnLoad="1"/>
</workbook>
</file>

<file path=xl/sharedStrings.xml><?xml version="1.0" encoding="utf-8"?>
<sst xmlns="http://schemas.openxmlformats.org/spreadsheetml/2006/main" count="117" uniqueCount="110">
  <si>
    <t>Miejsce</t>
  </si>
  <si>
    <t>Imię i Nazwisko</t>
  </si>
  <si>
    <t>Klub</t>
  </si>
  <si>
    <t>Etap 1</t>
  </si>
  <si>
    <t>Etap 2</t>
  </si>
  <si>
    <t>Po etapie 2</t>
  </si>
  <si>
    <t>Etap 3</t>
  </si>
  <si>
    <t>Po etapie 3</t>
  </si>
  <si>
    <t>E 1</t>
  </si>
  <si>
    <t>punkty
karne</t>
  </si>
  <si>
    <t>punkty
przelicze-
niowe</t>
  </si>
  <si>
    <t>miejsce</t>
  </si>
  <si>
    <t>punkty
karne</t>
  </si>
  <si>
    <t>punkty
przelicze-
niowe</t>
  </si>
  <si>
    <t>miejsce</t>
  </si>
  <si>
    <t>punkty
przelicze-
niowe</t>
  </si>
  <si>
    <t>miejsce</t>
  </si>
  <si>
    <t>punkty
karne</t>
  </si>
  <si>
    <t>punkty
przelicze-
niowe</t>
  </si>
  <si>
    <t>miejsce</t>
  </si>
  <si>
    <t>punkty
przelicze-
niowe</t>
  </si>
  <si>
    <t>miejsce</t>
  </si>
  <si>
    <t>76</t>
  </si>
  <si>
    <t>56</t>
  </si>
  <si>
    <t>28</t>
  </si>
  <si>
    <t>36</t>
  </si>
  <si>
    <t>48</t>
  </si>
  <si>
    <t>68</t>
  </si>
  <si>
    <t>64</t>
  </si>
  <si>
    <t>20</t>
  </si>
  <si>
    <t>52</t>
  </si>
  <si>
    <t>24</t>
  </si>
  <si>
    <t>40</t>
  </si>
  <si>
    <t>16</t>
  </si>
  <si>
    <t>Miejsce</t>
  </si>
  <si>
    <t>Imię i Nazwisko</t>
  </si>
  <si>
    <t>Miejscowość</t>
  </si>
  <si>
    <t>Etap 1</t>
  </si>
  <si>
    <t>Etap 2</t>
  </si>
  <si>
    <t>Po etapie 2</t>
  </si>
  <si>
    <t>Etap 3</t>
  </si>
  <si>
    <t>Po etapie 3</t>
  </si>
  <si>
    <t>punkty
karne</t>
  </si>
  <si>
    <t>punkty przeli-
czeniowe</t>
  </si>
  <si>
    <t>miejsce</t>
  </si>
  <si>
    <t>punkty
karne</t>
  </si>
  <si>
    <t>punkty przeli-
czeniowe</t>
  </si>
  <si>
    <t>miejsce</t>
  </si>
  <si>
    <t>punkty przeli-
czeniowe</t>
  </si>
  <si>
    <t>miejsce</t>
  </si>
  <si>
    <t>punkty
karne</t>
  </si>
  <si>
    <t>punkty przeli-
czeniowe</t>
  </si>
  <si>
    <t>miejsce</t>
  </si>
  <si>
    <t>punkty przeli-
czeniowe</t>
  </si>
  <si>
    <t>miejsce</t>
  </si>
  <si>
    <t>TS</t>
  </si>
  <si>
    <t>TJ</t>
  </si>
  <si>
    <t>E1</t>
  </si>
  <si>
    <t>E1</t>
  </si>
  <si>
    <t>E2</t>
  </si>
  <si>
    <t>E2</t>
  </si>
  <si>
    <t>E3</t>
  </si>
  <si>
    <t>E3</t>
  </si>
  <si>
    <t>Szczecin</t>
  </si>
  <si>
    <t>Marcin Bartoszewski Mirek Marek</t>
  </si>
  <si>
    <t>Maciej Zachara Krzysztof Ligienza</t>
  </si>
  <si>
    <t>Krzysztof Moraczewski Hubert Świerczyński</t>
  </si>
  <si>
    <t>Stargard Szczeciński Nowa Dęba</t>
  </si>
  <si>
    <t>Ryszard Sikora  Zbigniew Socha</t>
  </si>
  <si>
    <t>Jacek Wieszaczewski Marek Wąsowski</t>
  </si>
  <si>
    <t>Rzeszów                      Dzierżoniów</t>
  </si>
  <si>
    <t>Cieszyn                          Gliwice</t>
  </si>
  <si>
    <t xml:space="preserve">Rafael Ochotny       </t>
  </si>
  <si>
    <t>Wrocław</t>
  </si>
  <si>
    <t>Romek Trocha        Marek Pacek</t>
  </si>
  <si>
    <t>Zbigniew Tarnowski    Łukasz Polonius</t>
  </si>
  <si>
    <t>Dzierżoniów             Gdańsk</t>
  </si>
  <si>
    <t>Częstochowa  Katowice</t>
  </si>
  <si>
    <t>Waldemar Fijor        Darek Hajduk</t>
  </si>
  <si>
    <t>Toruń                   Knurów</t>
  </si>
  <si>
    <t>Marcin Krasuski</t>
  </si>
  <si>
    <t>Warszawa</t>
  </si>
  <si>
    <t>Wojciech Drozda      Kazimierz Makieła</t>
  </si>
  <si>
    <t>Tomasz Gronau       Piotr Kluz</t>
  </si>
  <si>
    <t>Warszawa            Rzeszów</t>
  </si>
  <si>
    <t>Edward Fudro</t>
  </si>
  <si>
    <t>Police</t>
  </si>
  <si>
    <t>Krzysztof Kula          Piotr Kaczyński</t>
  </si>
  <si>
    <t>Gdańsk</t>
  </si>
  <si>
    <t>Jolanta Przychodzeń       Andrzej Przychodzeń</t>
  </si>
  <si>
    <t>Jakub Kaczyński       Dariusz Zając</t>
  </si>
  <si>
    <t>Gdańsk                   Radom</t>
  </si>
  <si>
    <t>Jan Zasępa                 Wojciech Muszyński</t>
  </si>
  <si>
    <t>Bystrzyca Kłodzka        Kolbuszowa</t>
  </si>
  <si>
    <t>Marta Żółkowska    Celina Kamińska</t>
  </si>
  <si>
    <t>Stargard Gdański</t>
  </si>
  <si>
    <t>Wojciech Sikora</t>
  </si>
  <si>
    <t>Cieszyn</t>
  </si>
  <si>
    <t>Bartłomiej Mazan     Jakub Żórawski</t>
  </si>
  <si>
    <t>Bartłomiej Wąsowski Marcin Misiewicz</t>
  </si>
  <si>
    <t>Aleksandra Nazim    Laco Smokowski</t>
  </si>
  <si>
    <t>Grudziądz</t>
  </si>
  <si>
    <t>Dobromir Kabuła</t>
  </si>
  <si>
    <t>Bartosz Bociek          Marcin Iwiński</t>
  </si>
  <si>
    <t>Rafał Dulski                      Paweł Kosowski</t>
  </si>
  <si>
    <t>Magda Lisowska        Tomasz Oleś</t>
  </si>
  <si>
    <t>Aleksandra Jaźwa    Aleksandra Dąbrowska</t>
  </si>
  <si>
    <t>KTK Łapiguz Siedlęcin                    MKKT Bogatynia</t>
  </si>
  <si>
    <t>Sarby                              KTK Łapiguz Siedlęcin</t>
  </si>
  <si>
    <t>KTK Łapiguz Siedlęcin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</si>
</sst>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2" fillId="2" borderId="1" xfId="0" applyAlignment="1">
      <alignment horizontal="center" vertical="center" wrapText="1"/>
    </xf>
    <xf numFmtId="1" fontId="2" fillId="0" borderId="0" xfId="0" applyAlignment="1">
      <alignment horizontal="center" vertical="center" wrapText="1"/>
    </xf>
    <xf numFmtId="49" fontId="2" fillId="2" borderId="2" xfId="0" applyAlignment="1">
      <alignment horizontal="center" vertical="center" textRotation="90" wrapText="1"/>
    </xf>
    <xf numFmtId="2" fontId="2" fillId="2" borderId="2" xfId="0" applyAlignment="1">
      <alignment horizontal="center" vertical="center" textRotation="90" wrapText="1"/>
    </xf>
    <xf numFmtId="49" fontId="2" fillId="2" borderId="3" xfId="0" applyAlignment="1">
      <alignment horizontal="center" vertical="center" textRotation="90" wrapText="1"/>
    </xf>
    <xf numFmtId="49" fontId="2" fillId="0" borderId="0" xfId="0" applyAlignment="1">
      <alignment horizontal="center" vertical="center" wrapText="1"/>
    </xf>
    <xf numFmtId="1" fontId="1" fillId="0" borderId="0" xfId="0" applyAlignment="1">
      <alignment horizontal="center" vertical="center" wrapText="1"/>
    </xf>
    <xf numFmtId="1" fontId="1" fillId="0" borderId="4" xfId="0" applyAlignment="1">
      <alignment horizontal="center" vertical="center" wrapText="1"/>
    </xf>
    <xf numFmtId="1" fontId="1" fillId="0" borderId="4" xfId="0" applyAlignment="1">
      <alignment horizontal="center" vertical="center" wrapText="1"/>
    </xf>
    <xf numFmtId="2" fontId="1" fillId="0" borderId="4" xfId="0" applyAlignment="1">
      <alignment horizontal="right" vertical="center" wrapText="1"/>
    </xf>
    <xf numFmtId="1" fontId="1" fillId="3" borderId="4" xfId="0" applyAlignment="1">
      <alignment horizontal="center" vertical="center" wrapText="1"/>
    </xf>
    <xf numFmtId="1" fontId="2" fillId="3" borderId="0" xfId="0" applyAlignment="1">
      <alignment horizontal="center" vertical="center" wrapText="1"/>
    </xf>
    <xf numFmtId="49" fontId="2" fillId="3" borderId="0" xfId="0" applyAlignment="1">
      <alignment horizontal="center" vertical="center" wrapText="1"/>
    </xf>
    <xf numFmtId="1" fontId="1" fillId="0" borderId="4" xfId="0" applyAlignment="1">
      <alignment horizontal="center" vertical="center" wrapText="1"/>
    </xf>
    <xf numFmtId="1" fontId="1" fillId="0" borderId="4" xfId="0" applyAlignment="1">
      <alignment horizontal="center" vertical="center" wrapText="1"/>
    </xf>
    <xf numFmtId="1" fontId="1" fillId="0" borderId="0" xfId="0" applyAlignment="1">
      <alignment horizontal="center" vertical="center" wrapText="1"/>
    </xf>
    <xf numFmtId="1" fontId="1" fillId="0" borderId="5" xfId="0" applyAlignment="1">
      <alignment horizontal="center" vertical="center" wrapText="1"/>
    </xf>
    <xf numFmtId="0" fontId="1" fillId="4" borderId="4" xfId="0" applyAlignment="1">
      <alignment/>
    </xf>
    <xf numFmtId="0" fontId="1" fillId="5" borderId="4" xfId="0" applyAlignment="1">
      <alignment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/>
    </xf>
    <xf numFmtId="49" fontId="2" fillId="2" borderId="7" xfId="0" applyBorder="1" applyAlignment="1">
      <alignment horizontal="center" vertical="center" textRotation="90" wrapText="1"/>
    </xf>
    <xf numFmtId="2" fontId="1" fillId="0" borderId="8" xfId="0" applyBorder="1" applyAlignment="1">
      <alignment horizontal="right" vertical="center" wrapText="1"/>
    </xf>
    <xf numFmtId="1" fontId="1" fillId="3" borderId="7" xfId="0" applyBorder="1" applyAlignment="1">
      <alignment horizontal="center" vertical="center" wrapText="1"/>
    </xf>
    <xf numFmtId="1" fontId="1" fillId="3" borderId="6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2" fontId="1" fillId="0" borderId="7" xfId="0" applyBorder="1" applyAlignment="1">
      <alignment horizontal="right" vertical="center" wrapText="1"/>
    </xf>
    <xf numFmtId="1" fontId="1" fillId="0" borderId="7" xfId="0" applyBorder="1" applyAlignment="1">
      <alignment horizontal="center" vertical="center" wrapText="1"/>
    </xf>
    <xf numFmtId="1" fontId="1" fillId="0" borderId="7" xfId="0" applyBorder="1" applyAlignment="1">
      <alignment horizontal="center" vertical="center" wrapText="1"/>
    </xf>
    <xf numFmtId="2" fontId="1" fillId="0" borderId="10" xfId="0" applyBorder="1" applyAlignment="1">
      <alignment horizontal="right" vertical="center" wrapText="1"/>
    </xf>
    <xf numFmtId="1" fontId="1" fillId="0" borderId="6" xfId="0" applyFill="1" applyBorder="1" applyAlignment="1">
      <alignment horizontal="center" vertical="center" wrapText="1"/>
    </xf>
    <xf numFmtId="1" fontId="1" fillId="0" borderId="9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" fontId="1" fillId="0" borderId="11" xfId="0" applyBorder="1" applyAlignment="1">
      <alignment horizontal="center" vertical="center" wrapText="1"/>
    </xf>
    <xf numFmtId="2" fontId="1" fillId="0" borderId="12" xfId="0" applyBorder="1" applyAlignment="1">
      <alignment horizontal="right" vertical="center" wrapText="1"/>
    </xf>
    <xf numFmtId="1" fontId="1" fillId="0" borderId="6" xfId="0" applyFont="1" applyBorder="1" applyAlignment="1">
      <alignment horizontal="left" vertical="center" wrapText="1"/>
    </xf>
    <xf numFmtId="1" fontId="1" fillId="0" borderId="0" xfId="0" applyBorder="1" applyAlignment="1">
      <alignment horizontal="center" vertical="center" wrapText="1"/>
    </xf>
    <xf numFmtId="49" fontId="2" fillId="2" borderId="13" xfId="0" applyBorder="1" applyAlignment="1">
      <alignment horizontal="center" vertical="center" wrapText="1"/>
    </xf>
    <xf numFmtId="2" fontId="2" fillId="2" borderId="7" xfId="0" applyBorder="1" applyAlignment="1">
      <alignment horizontal="center" vertical="center" textRotation="90" wrapText="1"/>
    </xf>
    <xf numFmtId="49" fontId="2" fillId="2" borderId="14" xfId="0" applyBorder="1" applyAlignment="1">
      <alignment horizontal="center" vertical="center" textRotation="90" wrapText="1"/>
    </xf>
    <xf numFmtId="1" fontId="1" fillId="0" borderId="6" xfId="0" applyBorder="1" applyAlignment="1">
      <alignment horizontal="center" vertical="center" wrapText="1"/>
    </xf>
    <xf numFmtId="49" fontId="1" fillId="0" borderId="6" xfId="0" applyBorder="1" applyAlignment="1">
      <alignment horizontal="center" vertical="center" wrapText="1"/>
    </xf>
    <xf numFmtId="1" fontId="1" fillId="0" borderId="6" xfId="0" applyBorder="1" applyAlignment="1">
      <alignment horizontal="center" vertical="center" wrapText="1"/>
    </xf>
    <xf numFmtId="2" fontId="1" fillId="0" borderId="6" xfId="0" applyBorder="1" applyAlignment="1">
      <alignment horizontal="right" vertical="center" wrapText="1"/>
    </xf>
    <xf numFmtId="1" fontId="1" fillId="0" borderId="6" xfId="0" applyFill="1" applyBorder="1" applyAlignment="1">
      <alignment horizontal="center" vertical="center" wrapText="1"/>
    </xf>
    <xf numFmtId="0" fontId="1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2" fontId="2" fillId="2" borderId="15" xfId="0" applyAlignment="1">
      <alignment horizontal="center" vertical="center" wrapText="1"/>
    </xf>
    <xf numFmtId="2" fontId="2" fillId="2" borderId="16" xfId="0" applyAlignment="1">
      <alignment horizontal="center" vertical="center" wrapText="1"/>
    </xf>
    <xf numFmtId="49" fontId="2" fillId="2" borderId="17" xfId="0" applyAlignment="1">
      <alignment horizontal="center" vertical="center" textRotation="90" wrapText="1"/>
    </xf>
    <xf numFmtId="49" fontId="2" fillId="2" borderId="18" xfId="0" applyBorder="1" applyAlignment="1">
      <alignment horizontal="center" vertical="center" textRotation="90" wrapText="1"/>
    </xf>
    <xf numFmtId="49" fontId="2" fillId="2" borderId="1" xfId="0" applyAlignment="1">
      <alignment horizontal="center" vertical="center" wrapText="1"/>
    </xf>
    <xf numFmtId="49" fontId="2" fillId="2" borderId="13" xfId="0" applyBorder="1" applyAlignment="1">
      <alignment horizontal="center" vertical="center" wrapText="1"/>
    </xf>
    <xf numFmtId="49" fontId="2" fillId="2" borderId="4" xfId="0" applyAlignment="1">
      <alignment horizontal="center" vertical="center" textRotation="90" wrapText="1"/>
    </xf>
    <xf numFmtId="49" fontId="2" fillId="2" borderId="4" xfId="0" applyAlignment="1">
      <alignment horizontal="center" vertical="center" wrapText="1"/>
    </xf>
    <xf numFmtId="0" fontId="1" fillId="4" borderId="5" xfId="0" applyAlignment="1">
      <alignment horizontal="center"/>
    </xf>
    <xf numFmtId="0" fontId="1" fillId="5" borderId="5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00FFFF"/>
      <rgbColor rgb="00C0C0C0"/>
      <rgbColor rgb="00CC9CCC"/>
      <rgbColor rgb="00FFFF00"/>
      <rgbColor rgb="00FFFFC0"/>
      <rgbColor rgb="00FF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R20"/>
  <sheetViews>
    <sheetView tabSelected="1" workbookViewId="0" topLeftCell="A1">
      <pane ySplit="2" topLeftCell="BM3" activePane="bottomLeft" state="frozen"/>
      <selection pane="topLeft" activeCell="B7" sqref="B7"/>
      <selection pane="bottomLeft" activeCell="C23" sqref="C23"/>
    </sheetView>
  </sheetViews>
  <sheetFormatPr defaultColWidth="9.140625" defaultRowHeight="12.75"/>
  <cols>
    <col min="1" max="1" width="6.28125" style="0" bestFit="1" customWidth="1"/>
    <col min="2" max="2" width="21.28125" style="0" customWidth="1"/>
    <col min="3" max="3" width="22.140625" style="0" bestFit="1" customWidth="1"/>
    <col min="4" max="4" width="2.140625" style="0" hidden="1" customWidth="1"/>
    <col min="5" max="5" width="5.7109375" style="0" customWidth="1"/>
    <col min="6" max="6" width="8.140625" style="0" customWidth="1"/>
    <col min="7" max="7" width="3.28125" style="0" customWidth="1"/>
    <col min="8" max="8" width="5.7109375" style="0" customWidth="1"/>
    <col min="9" max="9" width="8.140625" style="0" customWidth="1"/>
    <col min="10" max="10" width="3.28125" style="0" customWidth="1"/>
    <col min="11" max="11" width="8.140625" style="0" customWidth="1"/>
    <col min="12" max="12" width="3.28125" style="0" customWidth="1"/>
    <col min="13" max="13" width="5.7109375" style="0" customWidth="1"/>
    <col min="14" max="14" width="8.140625" style="0" customWidth="1"/>
    <col min="15" max="15" width="3.28125" style="0" customWidth="1"/>
    <col min="16" max="16" width="8.140625" style="0" customWidth="1"/>
    <col min="17" max="17" width="3.28125" style="0" customWidth="1"/>
  </cols>
  <sheetData>
    <row r="1" spans="1:17" s="2" customFormat="1" ht="25.5" customHeight="1" thickBot="1">
      <c r="A1" s="54" t="s">
        <v>0</v>
      </c>
      <c r="B1" s="56" t="s">
        <v>1</v>
      </c>
      <c r="C1" s="56" t="s">
        <v>2</v>
      </c>
      <c r="D1" s="1"/>
      <c r="E1" s="52" t="s">
        <v>3</v>
      </c>
      <c r="F1" s="52"/>
      <c r="G1" s="52"/>
      <c r="H1" s="52" t="s">
        <v>4</v>
      </c>
      <c r="I1" s="52"/>
      <c r="J1" s="52"/>
      <c r="K1" s="52" t="s">
        <v>5</v>
      </c>
      <c r="L1" s="52"/>
      <c r="M1" s="52" t="s">
        <v>6</v>
      </c>
      <c r="N1" s="52"/>
      <c r="O1" s="52"/>
      <c r="P1" s="53" t="s">
        <v>7</v>
      </c>
      <c r="Q1" s="53"/>
    </row>
    <row r="2" spans="1:17" s="6" customFormat="1" ht="57.75" customHeight="1">
      <c r="A2" s="55"/>
      <c r="B2" s="57"/>
      <c r="C2" s="57"/>
      <c r="D2" s="41" t="s">
        <v>8</v>
      </c>
      <c r="E2" s="24" t="s">
        <v>9</v>
      </c>
      <c r="F2" s="42" t="s">
        <v>10</v>
      </c>
      <c r="G2" s="24" t="s">
        <v>11</v>
      </c>
      <c r="H2" s="24" t="s">
        <v>12</v>
      </c>
      <c r="I2" s="42" t="s">
        <v>13</v>
      </c>
      <c r="J2" s="24" t="s">
        <v>14</v>
      </c>
      <c r="K2" s="42" t="s">
        <v>15</v>
      </c>
      <c r="L2" s="24" t="s">
        <v>16</v>
      </c>
      <c r="M2" s="24" t="s">
        <v>17</v>
      </c>
      <c r="N2" s="42" t="s">
        <v>18</v>
      </c>
      <c r="O2" s="24" t="s">
        <v>19</v>
      </c>
      <c r="P2" s="42" t="s">
        <v>20</v>
      </c>
      <c r="Q2" s="43" t="s">
        <v>21</v>
      </c>
    </row>
    <row r="3" spans="1:18" s="7" customFormat="1" ht="24" customHeight="1">
      <c r="A3" s="44">
        <f aca="true" t="shared" si="0" ref="A3:A9">Q3</f>
        <v>1</v>
      </c>
      <c r="B3" s="20" t="s">
        <v>74</v>
      </c>
      <c r="C3" s="21" t="s">
        <v>76</v>
      </c>
      <c r="D3" s="49">
        <v>60</v>
      </c>
      <c r="E3" s="46">
        <v>3</v>
      </c>
      <c r="F3" s="47">
        <f aca="true" t="shared" si="1" ref="F3:F20">IF(E3&lt;&gt;"",IF(ISNUMBER(E3),MAX(1000/TSE1*(TSE1-E3+MIN(E$1:E$31953)),0),0),"")</f>
        <v>1000</v>
      </c>
      <c r="G3" s="44">
        <f aca="true" t="shared" si="2" ref="G3:G20">IF(F3&lt;&gt;"",RANK(F3,F$1:F$31953),"")</f>
        <v>1</v>
      </c>
      <c r="H3" s="46">
        <v>167</v>
      </c>
      <c r="I3" s="47">
        <f aca="true" t="shared" si="3" ref="I3:I20">IF(H3&lt;&gt;"",IF(ISNUMBER(H3),MAX(1000/TSE2*(TSE2-H3+MIN(H$1:H$31953)),0),0),"")</f>
        <v>937.2222222222223</v>
      </c>
      <c r="J3" s="44">
        <f aca="true" t="shared" si="4" ref="J3:J20">IF(I3&lt;&gt;"",RANK(I3,I$1:I$31953),"")</f>
        <v>6</v>
      </c>
      <c r="K3" s="47">
        <f aca="true" t="shared" si="5" ref="K3:K20">IF(I3&lt;&gt;"",F3+I3,"")</f>
        <v>1937.2222222222222</v>
      </c>
      <c r="L3" s="44">
        <f aca="true" t="shared" si="6" ref="L3:L20">IF(K3&lt;&gt;"",RANK(K3,K$1:K$31953),"")</f>
        <v>6</v>
      </c>
      <c r="M3" s="27">
        <v>290</v>
      </c>
      <c r="N3" s="47">
        <f aca="true" t="shared" si="7" ref="N3:N20">IF(M3&lt;&gt;"",IF(ISNUMBER(M3),MAX(1000/TSE3*(TSE3-M3+MIN(M$1:M$31953)),0),0),"")</f>
        <v>979.0123456790122</v>
      </c>
      <c r="O3" s="44">
        <f aca="true" t="shared" si="8" ref="O3:O20">IF(N3&lt;&gt;"",RANK(N3,N$1:N$31953),"")</f>
        <v>3</v>
      </c>
      <c r="P3" s="47">
        <f aca="true" t="shared" si="9" ref="P3:P20">IF(N3&lt;&gt;"",K3+N3,"")</f>
        <v>2916.234567901234</v>
      </c>
      <c r="Q3" s="44">
        <f aca="true" t="shared" si="10" ref="Q3:Q20">IF(P3&lt;&gt;"",RANK(P3,P$1:P$31953),"")</f>
        <v>1</v>
      </c>
      <c r="R3" s="40"/>
    </row>
    <row r="4" spans="1:18" s="7" customFormat="1" ht="24" customHeight="1">
      <c r="A4" s="44">
        <f t="shared" si="0"/>
        <v>2</v>
      </c>
      <c r="B4" s="21" t="s">
        <v>80</v>
      </c>
      <c r="C4" s="21" t="s">
        <v>81</v>
      </c>
      <c r="D4" s="51"/>
      <c r="E4" s="46">
        <v>45</v>
      </c>
      <c r="F4" s="47">
        <f t="shared" si="1"/>
        <v>977.7777777777777</v>
      </c>
      <c r="G4" s="44">
        <f t="shared" si="2"/>
        <v>4</v>
      </c>
      <c r="H4" s="48">
        <v>240</v>
      </c>
      <c r="I4" s="47">
        <f t="shared" si="3"/>
        <v>896.6666666666667</v>
      </c>
      <c r="J4" s="44">
        <f t="shared" si="4"/>
        <v>10</v>
      </c>
      <c r="K4" s="47">
        <f t="shared" si="5"/>
        <v>1874.4444444444443</v>
      </c>
      <c r="L4" s="44">
        <f t="shared" si="6"/>
        <v>9</v>
      </c>
      <c r="M4" s="27">
        <v>265</v>
      </c>
      <c r="N4" s="47">
        <f t="shared" si="7"/>
        <v>994.4444444444443</v>
      </c>
      <c r="O4" s="44">
        <f t="shared" si="8"/>
        <v>2</v>
      </c>
      <c r="P4" s="47">
        <f t="shared" si="9"/>
        <v>2868.8888888888887</v>
      </c>
      <c r="Q4" s="44">
        <f t="shared" si="10"/>
        <v>2</v>
      </c>
      <c r="R4" s="40"/>
    </row>
    <row r="5" spans="1:18" s="7" customFormat="1" ht="24" customHeight="1">
      <c r="A5" s="44">
        <f t="shared" si="0"/>
        <v>3</v>
      </c>
      <c r="B5" s="20" t="s">
        <v>90</v>
      </c>
      <c r="C5" s="21" t="s">
        <v>91</v>
      </c>
      <c r="D5" s="45" t="s">
        <v>22</v>
      </c>
      <c r="E5" s="46">
        <v>25</v>
      </c>
      <c r="F5" s="47">
        <f t="shared" si="1"/>
        <v>988.3597883597884</v>
      </c>
      <c r="G5" s="44">
        <f t="shared" si="2"/>
        <v>2</v>
      </c>
      <c r="H5" s="46">
        <v>186</v>
      </c>
      <c r="I5" s="47">
        <f t="shared" si="3"/>
        <v>926.6666666666667</v>
      </c>
      <c r="J5" s="44">
        <f t="shared" si="4"/>
        <v>7</v>
      </c>
      <c r="K5" s="47">
        <f t="shared" si="5"/>
        <v>1915.026455026455</v>
      </c>
      <c r="L5" s="44">
        <f t="shared" si="6"/>
        <v>7</v>
      </c>
      <c r="M5" s="27">
        <v>385</v>
      </c>
      <c r="N5" s="47">
        <f t="shared" si="7"/>
        <v>920.3703703703703</v>
      </c>
      <c r="O5" s="44">
        <f t="shared" si="8"/>
        <v>5</v>
      </c>
      <c r="P5" s="47">
        <f t="shared" si="9"/>
        <v>2835.3968253968255</v>
      </c>
      <c r="Q5" s="44">
        <f t="shared" si="10"/>
        <v>3</v>
      </c>
      <c r="R5" s="40"/>
    </row>
    <row r="6" spans="1:18" s="7" customFormat="1" ht="24" customHeight="1">
      <c r="A6" s="44">
        <f t="shared" si="0"/>
        <v>4</v>
      </c>
      <c r="B6" s="21" t="s">
        <v>87</v>
      </c>
      <c r="C6" s="21" t="s">
        <v>88</v>
      </c>
      <c r="D6" s="49">
        <v>12</v>
      </c>
      <c r="E6" s="46">
        <v>25</v>
      </c>
      <c r="F6" s="47">
        <f t="shared" si="1"/>
        <v>988.3597883597884</v>
      </c>
      <c r="G6" s="44">
        <f t="shared" si="2"/>
        <v>2</v>
      </c>
      <c r="H6" s="48">
        <v>199</v>
      </c>
      <c r="I6" s="47">
        <f t="shared" si="3"/>
        <v>919.4444444444445</v>
      </c>
      <c r="J6" s="44">
        <f t="shared" si="4"/>
        <v>8</v>
      </c>
      <c r="K6" s="47">
        <f t="shared" si="5"/>
        <v>1907.804232804233</v>
      </c>
      <c r="L6" s="44">
        <f t="shared" si="6"/>
        <v>8</v>
      </c>
      <c r="M6" s="27">
        <v>510</v>
      </c>
      <c r="N6" s="47">
        <f t="shared" si="7"/>
        <v>843.2098765432098</v>
      </c>
      <c r="O6" s="44">
        <f t="shared" si="8"/>
        <v>7</v>
      </c>
      <c r="P6" s="47">
        <f t="shared" si="9"/>
        <v>2751.0141093474426</v>
      </c>
      <c r="Q6" s="44">
        <f t="shared" si="10"/>
        <v>4</v>
      </c>
      <c r="R6" s="40"/>
    </row>
    <row r="7" spans="1:18" s="7" customFormat="1" ht="24" customHeight="1">
      <c r="A7" s="44">
        <f t="shared" si="0"/>
        <v>5</v>
      </c>
      <c r="B7" s="21" t="s">
        <v>85</v>
      </c>
      <c r="C7" s="23" t="s">
        <v>86</v>
      </c>
      <c r="D7" s="45" t="s">
        <v>30</v>
      </c>
      <c r="E7" s="46">
        <v>45</v>
      </c>
      <c r="F7" s="47">
        <f t="shared" si="1"/>
        <v>977.7777777777777</v>
      </c>
      <c r="G7" s="44">
        <f t="shared" si="2"/>
        <v>4</v>
      </c>
      <c r="H7" s="46">
        <v>61</v>
      </c>
      <c r="I7" s="47">
        <f t="shared" si="3"/>
        <v>996.1111111111112</v>
      </c>
      <c r="J7" s="44">
        <f t="shared" si="4"/>
        <v>3</v>
      </c>
      <c r="K7" s="47">
        <f t="shared" si="5"/>
        <v>1973.888888888889</v>
      </c>
      <c r="L7" s="44">
        <f t="shared" si="6"/>
        <v>1</v>
      </c>
      <c r="M7" s="27">
        <v>635</v>
      </c>
      <c r="N7" s="47">
        <f t="shared" si="7"/>
        <v>766.0493827160493</v>
      </c>
      <c r="O7" s="44">
        <f t="shared" si="8"/>
        <v>10</v>
      </c>
      <c r="P7" s="47">
        <f t="shared" si="9"/>
        <v>2739.938271604938</v>
      </c>
      <c r="Q7" s="44">
        <f t="shared" si="10"/>
        <v>5</v>
      </c>
      <c r="R7" s="40"/>
    </row>
    <row r="8" spans="1:18" s="7" customFormat="1" ht="24" customHeight="1">
      <c r="A8" s="44">
        <f t="shared" si="0"/>
        <v>6</v>
      </c>
      <c r="B8" s="20" t="s">
        <v>82</v>
      </c>
      <c r="C8" s="21" t="s">
        <v>81</v>
      </c>
      <c r="D8" s="45" t="s">
        <v>24</v>
      </c>
      <c r="E8" s="46">
        <v>80</v>
      </c>
      <c r="F8" s="47">
        <f t="shared" si="1"/>
        <v>959.2592592592592</v>
      </c>
      <c r="G8" s="44">
        <f t="shared" si="2"/>
        <v>11</v>
      </c>
      <c r="H8" s="46">
        <v>60</v>
      </c>
      <c r="I8" s="47">
        <f t="shared" si="3"/>
        <v>996.6666666666667</v>
      </c>
      <c r="J8" s="44">
        <f t="shared" si="4"/>
        <v>2</v>
      </c>
      <c r="K8" s="47">
        <f t="shared" si="5"/>
        <v>1955.925925925926</v>
      </c>
      <c r="L8" s="44">
        <f t="shared" si="6"/>
        <v>3</v>
      </c>
      <c r="M8" s="27">
        <v>620</v>
      </c>
      <c r="N8" s="47">
        <f t="shared" si="7"/>
        <v>775.3086419753085</v>
      </c>
      <c r="O8" s="44">
        <f t="shared" si="8"/>
        <v>9</v>
      </c>
      <c r="P8" s="47">
        <f t="shared" si="9"/>
        <v>2731.2345679012346</v>
      </c>
      <c r="Q8" s="44">
        <f t="shared" si="10"/>
        <v>6</v>
      </c>
      <c r="R8" s="40"/>
    </row>
    <row r="9" spans="1:18" s="7" customFormat="1" ht="24" customHeight="1">
      <c r="A9" s="44">
        <f t="shared" si="0"/>
        <v>7</v>
      </c>
      <c r="B9" s="20" t="s">
        <v>68</v>
      </c>
      <c r="C9" s="39" t="s">
        <v>71</v>
      </c>
      <c r="D9" s="49">
        <v>44</v>
      </c>
      <c r="E9" s="46">
        <v>199</v>
      </c>
      <c r="F9" s="47">
        <f t="shared" si="1"/>
        <v>896.2962962962962</v>
      </c>
      <c r="G9" s="44">
        <f t="shared" si="2"/>
        <v>13</v>
      </c>
      <c r="H9" s="48">
        <v>280</v>
      </c>
      <c r="I9" s="47">
        <f t="shared" si="3"/>
        <v>874.4444444444445</v>
      </c>
      <c r="J9" s="44">
        <f t="shared" si="4"/>
        <v>12</v>
      </c>
      <c r="K9" s="47">
        <f t="shared" si="5"/>
        <v>1770.7407407407406</v>
      </c>
      <c r="L9" s="44">
        <f t="shared" si="6"/>
        <v>12</v>
      </c>
      <c r="M9" s="27">
        <v>365</v>
      </c>
      <c r="N9" s="47">
        <f t="shared" si="7"/>
        <v>932.716049382716</v>
      </c>
      <c r="O9" s="44">
        <f t="shared" si="8"/>
        <v>4</v>
      </c>
      <c r="P9" s="47">
        <f t="shared" si="9"/>
        <v>2703.456790123457</v>
      </c>
      <c r="Q9" s="44">
        <f t="shared" si="10"/>
        <v>7</v>
      </c>
      <c r="R9" s="40"/>
    </row>
    <row r="10" spans="1:18" s="7" customFormat="1" ht="24" customHeight="1">
      <c r="A10" s="44">
        <f aca="true" t="shared" si="11" ref="A10:A20">Q10</f>
        <v>8</v>
      </c>
      <c r="B10" s="20" t="s">
        <v>66</v>
      </c>
      <c r="C10" s="21" t="s">
        <v>63</v>
      </c>
      <c r="D10" s="45" t="s">
        <v>23</v>
      </c>
      <c r="E10" s="46">
        <v>75</v>
      </c>
      <c r="F10" s="47">
        <f t="shared" si="1"/>
        <v>961.9047619047618</v>
      </c>
      <c r="G10" s="44">
        <f t="shared" si="2"/>
        <v>8</v>
      </c>
      <c r="H10" s="46">
        <v>246</v>
      </c>
      <c r="I10" s="47">
        <f t="shared" si="3"/>
        <v>893.3333333333334</v>
      </c>
      <c r="J10" s="44">
        <f t="shared" si="4"/>
        <v>11</v>
      </c>
      <c r="K10" s="47">
        <f t="shared" si="5"/>
        <v>1855.2380952380952</v>
      </c>
      <c r="L10" s="44">
        <f t="shared" si="6"/>
        <v>11</v>
      </c>
      <c r="M10" s="27">
        <v>508</v>
      </c>
      <c r="N10" s="47">
        <f t="shared" si="7"/>
        <v>844.4444444444443</v>
      </c>
      <c r="O10" s="44">
        <f t="shared" si="8"/>
        <v>6</v>
      </c>
      <c r="P10" s="47">
        <f t="shared" si="9"/>
        <v>2699.6825396825398</v>
      </c>
      <c r="Q10" s="44">
        <f t="shared" si="10"/>
        <v>8</v>
      </c>
      <c r="R10" s="40"/>
    </row>
    <row r="11" spans="1:18" s="7" customFormat="1" ht="24" customHeight="1">
      <c r="A11" s="44">
        <f t="shared" si="11"/>
        <v>9</v>
      </c>
      <c r="B11" s="21" t="s">
        <v>83</v>
      </c>
      <c r="C11" s="21" t="s">
        <v>84</v>
      </c>
      <c r="D11" s="45" t="s">
        <v>31</v>
      </c>
      <c r="E11" s="46">
        <v>85</v>
      </c>
      <c r="F11" s="47">
        <f t="shared" si="1"/>
        <v>956.6137566137565</v>
      </c>
      <c r="G11" s="44">
        <f t="shared" si="2"/>
        <v>12</v>
      </c>
      <c r="H11" s="48">
        <v>595</v>
      </c>
      <c r="I11" s="47">
        <f t="shared" si="3"/>
        <v>699.4444444444445</v>
      </c>
      <c r="J11" s="44">
        <f t="shared" si="4"/>
        <v>13</v>
      </c>
      <c r="K11" s="47">
        <f t="shared" si="5"/>
        <v>1656.0582010582011</v>
      </c>
      <c r="L11" s="44">
        <f t="shared" si="6"/>
        <v>13</v>
      </c>
      <c r="M11" s="27">
        <v>256</v>
      </c>
      <c r="N11" s="47">
        <f t="shared" si="7"/>
        <v>1000</v>
      </c>
      <c r="O11" s="44">
        <f t="shared" si="8"/>
        <v>1</v>
      </c>
      <c r="P11" s="47">
        <f t="shared" si="9"/>
        <v>2656.058201058201</v>
      </c>
      <c r="Q11" s="44">
        <f t="shared" si="10"/>
        <v>9</v>
      </c>
      <c r="R11" s="40"/>
    </row>
    <row r="12" spans="1:18" s="7" customFormat="1" ht="24" customHeight="1">
      <c r="A12" s="44">
        <f t="shared" si="11"/>
        <v>10</v>
      </c>
      <c r="B12" s="20" t="s">
        <v>69</v>
      </c>
      <c r="C12" s="21" t="s">
        <v>108</v>
      </c>
      <c r="D12" s="45" t="s">
        <v>25</v>
      </c>
      <c r="E12" s="46">
        <v>65</v>
      </c>
      <c r="F12" s="47">
        <f t="shared" si="1"/>
        <v>967.1957671957672</v>
      </c>
      <c r="G12" s="44">
        <f t="shared" si="2"/>
        <v>7</v>
      </c>
      <c r="H12" s="48">
        <v>54</v>
      </c>
      <c r="I12" s="47">
        <f t="shared" si="3"/>
        <v>1000</v>
      </c>
      <c r="J12" s="44">
        <f t="shared" si="4"/>
        <v>1</v>
      </c>
      <c r="K12" s="47">
        <f t="shared" si="5"/>
        <v>1967.195767195767</v>
      </c>
      <c r="L12" s="44">
        <f t="shared" si="6"/>
        <v>2</v>
      </c>
      <c r="M12" s="27">
        <v>790</v>
      </c>
      <c r="N12" s="47">
        <f t="shared" si="7"/>
        <v>670.3703703703703</v>
      </c>
      <c r="O12" s="44">
        <f t="shared" si="8"/>
        <v>12</v>
      </c>
      <c r="P12" s="47">
        <f t="shared" si="9"/>
        <v>2637.5661375661375</v>
      </c>
      <c r="Q12" s="44">
        <f t="shared" si="10"/>
        <v>10</v>
      </c>
      <c r="R12" s="40"/>
    </row>
    <row r="13" spans="1:18" s="7" customFormat="1" ht="24" customHeight="1">
      <c r="A13" s="44">
        <f t="shared" si="11"/>
        <v>11</v>
      </c>
      <c r="B13" s="21" t="s">
        <v>75</v>
      </c>
      <c r="C13" s="22" t="s">
        <v>77</v>
      </c>
      <c r="D13" s="45" t="s">
        <v>33</v>
      </c>
      <c r="E13" s="46">
        <v>75</v>
      </c>
      <c r="F13" s="47">
        <f t="shared" si="1"/>
        <v>961.9047619047618</v>
      </c>
      <c r="G13" s="44">
        <f t="shared" si="2"/>
        <v>8</v>
      </c>
      <c r="H13" s="48">
        <v>212</v>
      </c>
      <c r="I13" s="47">
        <f t="shared" si="3"/>
        <v>912.2222222222223</v>
      </c>
      <c r="J13" s="44">
        <f t="shared" si="4"/>
        <v>9</v>
      </c>
      <c r="K13" s="47">
        <f t="shared" si="5"/>
        <v>1874.126984126984</v>
      </c>
      <c r="L13" s="44">
        <f t="shared" si="6"/>
        <v>10</v>
      </c>
      <c r="M13" s="27">
        <v>640</v>
      </c>
      <c r="N13" s="47">
        <f t="shared" si="7"/>
        <v>762.9629629629629</v>
      </c>
      <c r="O13" s="44">
        <f t="shared" si="8"/>
        <v>11</v>
      </c>
      <c r="P13" s="47">
        <f t="shared" si="9"/>
        <v>2637.089947089947</v>
      </c>
      <c r="Q13" s="44">
        <f t="shared" si="10"/>
        <v>11</v>
      </c>
      <c r="R13" s="40"/>
    </row>
    <row r="14" spans="1:18" s="7" customFormat="1" ht="24" customHeight="1">
      <c r="A14" s="44">
        <f t="shared" si="11"/>
        <v>12</v>
      </c>
      <c r="B14" s="20" t="s">
        <v>78</v>
      </c>
      <c r="C14" s="50" t="s">
        <v>79</v>
      </c>
      <c r="D14" s="45" t="s">
        <v>26</v>
      </c>
      <c r="E14" s="46">
        <v>60</v>
      </c>
      <c r="F14" s="47">
        <f t="shared" si="1"/>
        <v>969.8412698412698</v>
      </c>
      <c r="G14" s="44">
        <f t="shared" si="2"/>
        <v>6</v>
      </c>
      <c r="H14" s="46">
        <v>103</v>
      </c>
      <c r="I14" s="47">
        <f t="shared" si="3"/>
        <v>972.7777777777778</v>
      </c>
      <c r="J14" s="44">
        <f t="shared" si="4"/>
        <v>5</v>
      </c>
      <c r="K14" s="47">
        <f t="shared" si="5"/>
        <v>1942.6190476190477</v>
      </c>
      <c r="L14" s="44">
        <f t="shared" si="6"/>
        <v>5</v>
      </c>
      <c r="M14" s="27">
        <v>867</v>
      </c>
      <c r="N14" s="47">
        <f t="shared" si="7"/>
        <v>622.8395061728395</v>
      </c>
      <c r="O14" s="44">
        <f t="shared" si="8"/>
        <v>13</v>
      </c>
      <c r="P14" s="47">
        <f t="shared" si="9"/>
        <v>2565.4585537918874</v>
      </c>
      <c r="Q14" s="44">
        <f t="shared" si="10"/>
        <v>12</v>
      </c>
      <c r="R14" s="40"/>
    </row>
    <row r="15" spans="1:18" s="7" customFormat="1" ht="24" customHeight="1">
      <c r="A15" s="44">
        <f t="shared" si="11"/>
        <v>13</v>
      </c>
      <c r="B15" s="20" t="s">
        <v>65</v>
      </c>
      <c r="C15" s="21" t="s">
        <v>70</v>
      </c>
      <c r="D15" s="45" t="s">
        <v>28</v>
      </c>
      <c r="E15" s="46">
        <v>79</v>
      </c>
      <c r="F15" s="47">
        <f t="shared" si="1"/>
        <v>959.7883597883597</v>
      </c>
      <c r="G15" s="44">
        <f t="shared" si="2"/>
        <v>10</v>
      </c>
      <c r="H15" s="48">
        <v>69</v>
      </c>
      <c r="I15" s="47">
        <f t="shared" si="3"/>
        <v>991.6666666666667</v>
      </c>
      <c r="J15" s="44">
        <f t="shared" si="4"/>
        <v>4</v>
      </c>
      <c r="K15" s="47">
        <f t="shared" si="5"/>
        <v>1951.4550264550264</v>
      </c>
      <c r="L15" s="44">
        <f t="shared" si="6"/>
        <v>4</v>
      </c>
      <c r="M15" s="27">
        <v>920</v>
      </c>
      <c r="N15" s="47">
        <f t="shared" si="7"/>
        <v>590.1234567901234</v>
      </c>
      <c r="O15" s="44">
        <f t="shared" si="8"/>
        <v>14</v>
      </c>
      <c r="P15" s="47">
        <f t="shared" si="9"/>
        <v>2541.57848324515</v>
      </c>
      <c r="Q15" s="44">
        <f t="shared" si="10"/>
        <v>13</v>
      </c>
      <c r="R15" s="40"/>
    </row>
    <row r="16" spans="1:18" s="7" customFormat="1" ht="24" customHeight="1">
      <c r="A16" s="44">
        <f t="shared" si="11"/>
        <v>14</v>
      </c>
      <c r="B16" s="20" t="s">
        <v>64</v>
      </c>
      <c r="C16" s="21" t="s">
        <v>67</v>
      </c>
      <c r="D16" s="45" t="s">
        <v>27</v>
      </c>
      <c r="E16" s="46">
        <v>385</v>
      </c>
      <c r="F16" s="47">
        <f t="shared" si="1"/>
        <v>797.8835978835979</v>
      </c>
      <c r="G16" s="44">
        <f t="shared" si="2"/>
        <v>16</v>
      </c>
      <c r="H16" s="46">
        <v>1133</v>
      </c>
      <c r="I16" s="47">
        <f t="shared" si="3"/>
        <v>400.5555555555556</v>
      </c>
      <c r="J16" s="44">
        <f t="shared" si="4"/>
        <v>17</v>
      </c>
      <c r="K16" s="47">
        <f t="shared" si="5"/>
        <v>1198.4391534391534</v>
      </c>
      <c r="L16" s="44">
        <f t="shared" si="6"/>
        <v>17</v>
      </c>
      <c r="M16" s="27">
        <v>521</v>
      </c>
      <c r="N16" s="47">
        <f t="shared" si="7"/>
        <v>836.4197530864197</v>
      </c>
      <c r="O16" s="44">
        <f t="shared" si="8"/>
        <v>8</v>
      </c>
      <c r="P16" s="47">
        <f t="shared" si="9"/>
        <v>2034.8589065255733</v>
      </c>
      <c r="Q16" s="44">
        <f t="shared" si="10"/>
        <v>14</v>
      </c>
      <c r="R16" s="40"/>
    </row>
    <row r="17" spans="1:18" s="7" customFormat="1" ht="24" customHeight="1">
      <c r="A17" s="44">
        <f t="shared" si="11"/>
        <v>15</v>
      </c>
      <c r="B17" s="20" t="s">
        <v>92</v>
      </c>
      <c r="C17" s="21" t="s">
        <v>93</v>
      </c>
      <c r="D17" s="45" t="s">
        <v>29</v>
      </c>
      <c r="E17" s="46">
        <v>244</v>
      </c>
      <c r="F17" s="47">
        <f t="shared" si="1"/>
        <v>872.4867724867725</v>
      </c>
      <c r="G17" s="44">
        <f t="shared" si="2"/>
        <v>14</v>
      </c>
      <c r="H17" s="46">
        <v>912</v>
      </c>
      <c r="I17" s="47">
        <f t="shared" si="3"/>
        <v>523.3333333333334</v>
      </c>
      <c r="J17" s="44">
        <f t="shared" si="4"/>
        <v>15</v>
      </c>
      <c r="K17" s="47">
        <f t="shared" si="5"/>
        <v>1395.8201058201057</v>
      </c>
      <c r="L17" s="44">
        <f t="shared" si="6"/>
        <v>14</v>
      </c>
      <c r="M17" s="27">
        <v>1124</v>
      </c>
      <c r="N17" s="47">
        <f t="shared" si="7"/>
        <v>464.1975308641975</v>
      </c>
      <c r="O17" s="44">
        <f t="shared" si="8"/>
        <v>18</v>
      </c>
      <c r="P17" s="47">
        <f t="shared" si="9"/>
        <v>1860.0176366843032</v>
      </c>
      <c r="Q17" s="44">
        <f t="shared" si="10"/>
        <v>15</v>
      </c>
      <c r="R17" s="40"/>
    </row>
    <row r="18" spans="1:18" s="7" customFormat="1" ht="24" customHeight="1">
      <c r="A18" s="44">
        <f t="shared" si="11"/>
        <v>16</v>
      </c>
      <c r="B18" s="20" t="s">
        <v>72</v>
      </c>
      <c r="C18" s="20" t="s">
        <v>73</v>
      </c>
      <c r="D18" s="49">
        <v>0</v>
      </c>
      <c r="E18" s="46">
        <v>413</v>
      </c>
      <c r="F18" s="47">
        <f t="shared" si="1"/>
        <v>783.068783068783</v>
      </c>
      <c r="G18" s="44">
        <f t="shared" si="2"/>
        <v>17</v>
      </c>
      <c r="H18" s="48">
        <v>915</v>
      </c>
      <c r="I18" s="47">
        <f t="shared" si="3"/>
        <v>521.6666666666667</v>
      </c>
      <c r="J18" s="44">
        <f t="shared" si="4"/>
        <v>16</v>
      </c>
      <c r="K18" s="47">
        <f t="shared" si="5"/>
        <v>1304.7354497354497</v>
      </c>
      <c r="L18" s="44">
        <f t="shared" si="6"/>
        <v>15</v>
      </c>
      <c r="M18" s="27">
        <v>1008</v>
      </c>
      <c r="N18" s="47">
        <f t="shared" si="7"/>
        <v>535.8024691358024</v>
      </c>
      <c r="O18" s="44">
        <f t="shared" si="8"/>
        <v>16</v>
      </c>
      <c r="P18" s="47">
        <f t="shared" si="9"/>
        <v>1840.5379188712523</v>
      </c>
      <c r="Q18" s="44">
        <f t="shared" si="10"/>
        <v>16</v>
      </c>
      <c r="R18" s="40"/>
    </row>
    <row r="19" spans="1:18" s="7" customFormat="1" ht="24" customHeight="1">
      <c r="A19" s="44">
        <f t="shared" si="11"/>
        <v>17</v>
      </c>
      <c r="B19" s="20" t="s">
        <v>106</v>
      </c>
      <c r="C19" s="21" t="s">
        <v>107</v>
      </c>
      <c r="D19" s="49">
        <v>72</v>
      </c>
      <c r="E19" s="46">
        <v>525</v>
      </c>
      <c r="F19" s="47">
        <f t="shared" si="1"/>
        <v>723.8095238095237</v>
      </c>
      <c r="G19" s="44">
        <f t="shared" si="2"/>
        <v>18</v>
      </c>
      <c r="H19" s="46">
        <v>881</v>
      </c>
      <c r="I19" s="47">
        <f t="shared" si="3"/>
        <v>540.5555555555555</v>
      </c>
      <c r="J19" s="44">
        <f t="shared" si="4"/>
        <v>14</v>
      </c>
      <c r="K19" s="47">
        <f t="shared" si="5"/>
        <v>1264.3650793650793</v>
      </c>
      <c r="L19" s="44">
        <f t="shared" si="6"/>
        <v>16</v>
      </c>
      <c r="M19" s="27">
        <v>1075</v>
      </c>
      <c r="N19" s="47">
        <f t="shared" si="7"/>
        <v>494.4444444444444</v>
      </c>
      <c r="O19" s="44">
        <f t="shared" si="8"/>
        <v>17</v>
      </c>
      <c r="P19" s="47">
        <f t="shared" si="9"/>
        <v>1758.8095238095236</v>
      </c>
      <c r="Q19" s="44">
        <f t="shared" si="10"/>
        <v>17</v>
      </c>
      <c r="R19" s="40"/>
    </row>
    <row r="20" spans="1:18" s="7" customFormat="1" ht="27" customHeight="1">
      <c r="A20" s="44">
        <f t="shared" si="11"/>
        <v>18</v>
      </c>
      <c r="B20" s="21" t="s">
        <v>89</v>
      </c>
      <c r="C20" s="22" t="s">
        <v>81</v>
      </c>
      <c r="D20" s="45" t="s">
        <v>32</v>
      </c>
      <c r="E20" s="46">
        <v>245</v>
      </c>
      <c r="F20" s="47">
        <f t="shared" si="1"/>
        <v>871.9576719576719</v>
      </c>
      <c r="G20" s="44">
        <f t="shared" si="2"/>
        <v>15</v>
      </c>
      <c r="H20" s="46">
        <v>1343</v>
      </c>
      <c r="I20" s="47">
        <f t="shared" si="3"/>
        <v>283.8888888888889</v>
      </c>
      <c r="J20" s="44">
        <f t="shared" si="4"/>
        <v>18</v>
      </c>
      <c r="K20" s="47">
        <f t="shared" si="5"/>
        <v>1155.8465608465608</v>
      </c>
      <c r="L20" s="44">
        <f t="shared" si="6"/>
        <v>18</v>
      </c>
      <c r="M20" s="27">
        <v>949</v>
      </c>
      <c r="N20" s="47">
        <f t="shared" si="7"/>
        <v>572.2222222222222</v>
      </c>
      <c r="O20" s="44">
        <f t="shared" si="8"/>
        <v>15</v>
      </c>
      <c r="P20" s="47">
        <f t="shared" si="9"/>
        <v>1728.068783068783</v>
      </c>
      <c r="Q20" s="44">
        <f t="shared" si="10"/>
        <v>18</v>
      </c>
      <c r="R20" s="40"/>
    </row>
  </sheetData>
  <mergeCells count="8">
    <mergeCell ref="A1:A2"/>
    <mergeCell ref="B1:B2"/>
    <mergeCell ref="C1:C2"/>
    <mergeCell ref="E1:G1"/>
    <mergeCell ref="H1:J1"/>
    <mergeCell ref="K1:L1"/>
    <mergeCell ref="M1:O1"/>
    <mergeCell ref="P1:Q1"/>
  </mergeCells>
  <printOptions gridLines="1" horizontalCentered="1"/>
  <pageMargins left="0.27569444444444446" right="0.27569444444444446" top="0.27" bottom="0.13" header="0.12" footer="0.16"/>
  <pageSetup cellComments="asDisplayed" horizontalDpi="300" verticalDpi="300" orientation="landscape" paperSize="9" scale="91" r:id="rId1"/>
  <headerFooter alignWithMargins="0">
    <oddHeader>&amp;C 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P14"/>
  <sheetViews>
    <sheetView workbookViewId="0" topLeftCell="A1">
      <selection activeCell="E16" sqref="E16"/>
    </sheetView>
  </sheetViews>
  <sheetFormatPr defaultColWidth="9.140625" defaultRowHeight="12.75"/>
  <cols>
    <col min="1" max="1" width="10.8515625" style="0" customWidth="1"/>
    <col min="2" max="2" width="19.28125" style="0" bestFit="1" customWidth="1"/>
    <col min="3" max="3" width="21.7109375" style="0" customWidth="1"/>
    <col min="4" max="4" width="4.8515625" style="0" customWidth="1"/>
    <col min="5" max="5" width="7.57421875" style="0" customWidth="1"/>
    <col min="6" max="6" width="3.28125" style="0" customWidth="1"/>
    <col min="7" max="7" width="4.421875" style="0" customWidth="1"/>
    <col min="8" max="8" width="7.57421875" style="0" customWidth="1"/>
    <col min="9" max="9" width="3.28125" style="0" customWidth="1"/>
    <col min="10" max="10" width="7.57421875" style="0" customWidth="1"/>
    <col min="11" max="12" width="4.8515625" style="0" customWidth="1"/>
    <col min="13" max="13" width="12.8515625" style="0" customWidth="1"/>
    <col min="14" max="14" width="3.28125" style="0" customWidth="1"/>
    <col min="15" max="15" width="7.57421875" style="0" customWidth="1"/>
    <col min="16" max="16" width="4.57421875" style="0" customWidth="1"/>
  </cols>
  <sheetData>
    <row r="1" spans="1:16" s="12" customFormat="1" ht="18" customHeight="1">
      <c r="A1" s="58" t="s">
        <v>34</v>
      </c>
      <c r="B1" s="59" t="s">
        <v>35</v>
      </c>
      <c r="C1" s="59" t="s">
        <v>36</v>
      </c>
      <c r="D1" s="52" t="s">
        <v>37</v>
      </c>
      <c r="E1" s="52"/>
      <c r="F1" s="52"/>
      <c r="G1" s="52" t="s">
        <v>38</v>
      </c>
      <c r="H1" s="52"/>
      <c r="I1" s="52"/>
      <c r="J1" s="52" t="s">
        <v>39</v>
      </c>
      <c r="K1" s="52"/>
      <c r="L1" s="52" t="s">
        <v>40</v>
      </c>
      <c r="M1" s="52"/>
      <c r="N1" s="52"/>
      <c r="O1" s="53" t="s">
        <v>41</v>
      </c>
      <c r="P1" s="53"/>
    </row>
    <row r="2" spans="1:16" s="13" customFormat="1" ht="73.5" customHeight="1" thickBot="1">
      <c r="A2" s="58"/>
      <c r="B2" s="59"/>
      <c r="C2" s="59"/>
      <c r="D2" s="3" t="s">
        <v>42</v>
      </c>
      <c r="E2" s="4" t="s">
        <v>43</v>
      </c>
      <c r="F2" s="3" t="s">
        <v>44</v>
      </c>
      <c r="G2" s="3" t="s">
        <v>45</v>
      </c>
      <c r="H2" s="4" t="s">
        <v>46</v>
      </c>
      <c r="I2" s="3" t="s">
        <v>47</v>
      </c>
      <c r="J2" s="4" t="s">
        <v>48</v>
      </c>
      <c r="K2" s="3" t="s">
        <v>49</v>
      </c>
      <c r="L2" s="3" t="s">
        <v>50</v>
      </c>
      <c r="M2" s="4" t="s">
        <v>51</v>
      </c>
      <c r="N2" s="3" t="s">
        <v>52</v>
      </c>
      <c r="O2" s="4" t="s">
        <v>53</v>
      </c>
      <c r="P2" s="5" t="s">
        <v>54</v>
      </c>
    </row>
    <row r="3" spans="1:16" s="16" customFormat="1" ht="25.5" customHeight="1">
      <c r="A3" s="14">
        <f aca="true" t="shared" si="0" ref="A3:A10">P3</f>
        <v>1</v>
      </c>
      <c r="B3" s="21" t="s">
        <v>99</v>
      </c>
      <c r="C3" s="21" t="s">
        <v>109</v>
      </c>
      <c r="D3" s="33">
        <v>25</v>
      </c>
      <c r="E3" s="25">
        <f aca="true" t="shared" si="1" ref="E3:E11">IF(D3&lt;&gt;"",IF(ISNUMBER(D3),MAX(1000/TJE1*(TJE1-D3+MIN(D$1:D$31989)),0),0),"")</f>
        <v>1000</v>
      </c>
      <c r="F3" s="8">
        <f aca="true" t="shared" si="2" ref="F3:F11">IF(E3&lt;&gt;"",RANK(E3,E$1:E$31989),"")</f>
        <v>1</v>
      </c>
      <c r="G3" s="17">
        <v>23</v>
      </c>
      <c r="H3" s="10">
        <f aca="true" t="shared" si="3" ref="H3:H11">IF(G3&lt;&gt;"",IF(ISNUMBER(G3),MAX(1000/TJE2*(TJE2-G3+MIN(G$1:G$31989)),0),0),"")</f>
        <v>1000</v>
      </c>
      <c r="I3" s="8">
        <f aca="true" t="shared" si="4" ref="I3:I11">IF(H3&lt;&gt;"",RANK(H3,H$1:H$31989),"")</f>
        <v>1</v>
      </c>
      <c r="J3" s="10">
        <f aca="true" t="shared" si="5" ref="J3:J10">IF(H3&lt;&gt;"",E3+H3,"")</f>
        <v>2000</v>
      </c>
      <c r="K3" s="8">
        <f aca="true" t="shared" si="6" ref="K3:K11">IF(J3&lt;&gt;"",RANK(J3,J$1:J$31989),"")</f>
        <v>1</v>
      </c>
      <c r="L3" s="11">
        <v>233</v>
      </c>
      <c r="M3" s="10">
        <f aca="true" t="shared" si="7" ref="M3:M11">IF(L3&lt;&gt;"",IF(ISNUMBER(L3),MAX(1000/TJE3*(TJE3-L3+MIN(L$1:L$31989)),0),0),"")</f>
        <v>1000</v>
      </c>
      <c r="N3" s="8">
        <f aca="true" t="shared" si="8" ref="N3:N11">IF(M3&lt;&gt;"",RANK(M3,M$1:M$31989),"")</f>
        <v>1</v>
      </c>
      <c r="O3" s="10">
        <f aca="true" t="shared" si="9" ref="O3:O10">IF(M3&lt;&gt;"",J3+M3,"")</f>
        <v>3000</v>
      </c>
      <c r="P3" s="8">
        <f aca="true" t="shared" si="10" ref="P3:P11">IF(O3&lt;&gt;"",RANK(O3,O$1:O$31989),"")</f>
        <v>1</v>
      </c>
    </row>
    <row r="4" spans="1:16" s="16" customFormat="1" ht="25.5" customHeight="1">
      <c r="A4" s="14">
        <f t="shared" si="0"/>
        <v>2</v>
      </c>
      <c r="B4" s="21" t="s">
        <v>98</v>
      </c>
      <c r="C4" s="21" t="s">
        <v>63</v>
      </c>
      <c r="D4" s="31">
        <v>27</v>
      </c>
      <c r="E4" s="10">
        <f t="shared" si="1"/>
        <v>998.4126984126983</v>
      </c>
      <c r="F4" s="8">
        <f t="shared" si="2"/>
        <v>3</v>
      </c>
      <c r="G4" s="9">
        <v>39</v>
      </c>
      <c r="H4" s="10">
        <f t="shared" si="3"/>
        <v>991.1111111111112</v>
      </c>
      <c r="I4" s="8">
        <f t="shared" si="4"/>
        <v>2</v>
      </c>
      <c r="J4" s="10">
        <f t="shared" si="5"/>
        <v>1989.5238095238096</v>
      </c>
      <c r="K4" s="8">
        <f t="shared" si="6"/>
        <v>2</v>
      </c>
      <c r="L4" s="11">
        <v>520</v>
      </c>
      <c r="M4" s="10">
        <f t="shared" si="7"/>
        <v>787.4074074074074</v>
      </c>
      <c r="N4" s="8">
        <f t="shared" si="8"/>
        <v>2</v>
      </c>
      <c r="O4" s="10">
        <f t="shared" si="9"/>
        <v>2776.931216931217</v>
      </c>
      <c r="P4" s="8">
        <f t="shared" si="10"/>
        <v>2</v>
      </c>
    </row>
    <row r="5" spans="1:16" s="16" customFormat="1" ht="25.5" customHeight="1">
      <c r="A5" s="14">
        <f t="shared" si="0"/>
        <v>3</v>
      </c>
      <c r="B5" s="28" t="s">
        <v>102</v>
      </c>
      <c r="C5" s="28" t="s">
        <v>88</v>
      </c>
      <c r="D5" s="34">
        <v>145</v>
      </c>
      <c r="E5" s="32">
        <f t="shared" si="1"/>
        <v>904.7619047619047</v>
      </c>
      <c r="F5" s="37">
        <f t="shared" si="2"/>
        <v>5</v>
      </c>
      <c r="G5" s="31">
        <v>126</v>
      </c>
      <c r="H5" s="38">
        <f t="shared" si="3"/>
        <v>942.7777777777778</v>
      </c>
      <c r="I5" s="30">
        <f t="shared" si="4"/>
        <v>4</v>
      </c>
      <c r="J5" s="29">
        <f t="shared" si="5"/>
        <v>1847.5396825396824</v>
      </c>
      <c r="K5" s="30">
        <f t="shared" si="6"/>
        <v>3</v>
      </c>
      <c r="L5" s="26">
        <v>560</v>
      </c>
      <c r="M5" s="29">
        <f t="shared" si="7"/>
        <v>757.7777777777777</v>
      </c>
      <c r="N5" s="30">
        <f t="shared" si="8"/>
        <v>4</v>
      </c>
      <c r="O5" s="29">
        <f t="shared" si="9"/>
        <v>2605.3174603174602</v>
      </c>
      <c r="P5" s="30">
        <f t="shared" si="10"/>
        <v>3</v>
      </c>
    </row>
    <row r="6" spans="1:16" s="16" customFormat="1" ht="25.5" customHeight="1">
      <c r="A6" s="14">
        <f t="shared" si="0"/>
        <v>4</v>
      </c>
      <c r="B6" s="28" t="s">
        <v>105</v>
      </c>
      <c r="C6" s="28" t="s">
        <v>88</v>
      </c>
      <c r="D6" s="34">
        <v>25</v>
      </c>
      <c r="E6" s="32">
        <f t="shared" si="1"/>
        <v>1000</v>
      </c>
      <c r="F6" s="37">
        <f t="shared" si="2"/>
        <v>1</v>
      </c>
      <c r="G6" s="31">
        <v>470</v>
      </c>
      <c r="H6" s="38">
        <f t="shared" si="3"/>
        <v>751.6666666666667</v>
      </c>
      <c r="I6" s="30">
        <f t="shared" si="4"/>
        <v>6</v>
      </c>
      <c r="J6" s="29">
        <f t="shared" si="5"/>
        <v>1751.6666666666667</v>
      </c>
      <c r="K6" s="30">
        <f t="shared" si="6"/>
        <v>4</v>
      </c>
      <c r="L6" s="26">
        <v>553</v>
      </c>
      <c r="M6" s="29">
        <f t="shared" si="7"/>
        <v>762.9629629629629</v>
      </c>
      <c r="N6" s="30">
        <f t="shared" si="8"/>
        <v>3</v>
      </c>
      <c r="O6" s="29">
        <f t="shared" si="9"/>
        <v>2514.6296296296296</v>
      </c>
      <c r="P6" s="30">
        <f t="shared" si="10"/>
        <v>4</v>
      </c>
    </row>
    <row r="7" spans="1:16" s="16" customFormat="1" ht="25.5" customHeight="1">
      <c r="A7" s="14">
        <f t="shared" si="0"/>
        <v>5</v>
      </c>
      <c r="B7" s="28" t="s">
        <v>103</v>
      </c>
      <c r="C7" s="28" t="s">
        <v>101</v>
      </c>
      <c r="D7" s="34">
        <v>120</v>
      </c>
      <c r="E7" s="32">
        <f t="shared" si="1"/>
        <v>924.6031746031746</v>
      </c>
      <c r="F7" s="37">
        <f t="shared" si="2"/>
        <v>4</v>
      </c>
      <c r="G7" s="31">
        <v>525</v>
      </c>
      <c r="H7" s="38">
        <f t="shared" si="3"/>
        <v>721.1111111111112</v>
      </c>
      <c r="I7" s="30">
        <f t="shared" si="4"/>
        <v>8</v>
      </c>
      <c r="J7" s="29">
        <f t="shared" si="5"/>
        <v>1645.7142857142858</v>
      </c>
      <c r="K7" s="30">
        <f t="shared" si="6"/>
        <v>5</v>
      </c>
      <c r="L7" s="26">
        <v>743</v>
      </c>
      <c r="M7" s="29">
        <f t="shared" si="7"/>
        <v>622.2222222222222</v>
      </c>
      <c r="N7" s="30">
        <f t="shared" si="8"/>
        <v>6</v>
      </c>
      <c r="O7" s="29">
        <f t="shared" si="9"/>
        <v>2267.936507936508</v>
      </c>
      <c r="P7" s="30">
        <f t="shared" si="10"/>
        <v>5</v>
      </c>
    </row>
    <row r="8" spans="1:16" s="16" customFormat="1" ht="25.5" customHeight="1">
      <c r="A8" s="14">
        <f t="shared" si="0"/>
        <v>6</v>
      </c>
      <c r="B8" s="28" t="s">
        <v>100</v>
      </c>
      <c r="C8" s="28" t="s">
        <v>88</v>
      </c>
      <c r="D8" s="34">
        <v>579</v>
      </c>
      <c r="E8" s="32">
        <f t="shared" si="1"/>
        <v>560.3174603174602</v>
      </c>
      <c r="F8" s="37">
        <f t="shared" si="2"/>
        <v>8</v>
      </c>
      <c r="G8" s="31">
        <v>118</v>
      </c>
      <c r="H8" s="38">
        <f t="shared" si="3"/>
        <v>947.2222222222223</v>
      </c>
      <c r="I8" s="30">
        <f t="shared" si="4"/>
        <v>3</v>
      </c>
      <c r="J8" s="29">
        <f t="shared" si="5"/>
        <v>1507.5396825396824</v>
      </c>
      <c r="K8" s="30">
        <f t="shared" si="6"/>
        <v>6</v>
      </c>
      <c r="L8" s="26">
        <v>596</v>
      </c>
      <c r="M8" s="29">
        <f t="shared" si="7"/>
        <v>731.1111111111111</v>
      </c>
      <c r="N8" s="30">
        <f t="shared" si="8"/>
        <v>5</v>
      </c>
      <c r="O8" s="29">
        <f t="shared" si="9"/>
        <v>2238.6507936507933</v>
      </c>
      <c r="P8" s="30">
        <f t="shared" si="10"/>
        <v>6</v>
      </c>
    </row>
    <row r="9" spans="1:16" s="16" customFormat="1" ht="25.5" customHeight="1">
      <c r="A9" s="14">
        <f t="shared" si="0"/>
        <v>7</v>
      </c>
      <c r="B9" s="21" t="s">
        <v>96</v>
      </c>
      <c r="C9" s="21" t="s">
        <v>97</v>
      </c>
      <c r="D9" s="15">
        <v>258</v>
      </c>
      <c r="E9" s="10">
        <f t="shared" si="1"/>
        <v>815.0793650793651</v>
      </c>
      <c r="F9" s="8">
        <f t="shared" si="2"/>
        <v>6</v>
      </c>
      <c r="G9" s="15">
        <v>705</v>
      </c>
      <c r="H9" s="10">
        <f t="shared" si="3"/>
        <v>621.1111111111111</v>
      </c>
      <c r="I9" s="8">
        <f t="shared" si="4"/>
        <v>9</v>
      </c>
      <c r="J9" s="10">
        <f t="shared" si="5"/>
        <v>1436.1904761904761</v>
      </c>
      <c r="K9" s="8">
        <f t="shared" si="6"/>
        <v>7</v>
      </c>
      <c r="L9" s="15">
        <v>930</v>
      </c>
      <c r="M9" s="10">
        <f t="shared" si="7"/>
        <v>483.7037037037037</v>
      </c>
      <c r="N9" s="8">
        <f t="shared" si="8"/>
        <v>8</v>
      </c>
      <c r="O9" s="10">
        <f t="shared" si="9"/>
        <v>1919.8941798941798</v>
      </c>
      <c r="P9" s="8">
        <f t="shared" si="10"/>
        <v>7</v>
      </c>
    </row>
    <row r="10" spans="1:16" s="16" customFormat="1" ht="25.5" customHeight="1">
      <c r="A10" s="14">
        <f t="shared" si="0"/>
        <v>8</v>
      </c>
      <c r="B10" s="28" t="s">
        <v>104</v>
      </c>
      <c r="C10" s="28" t="s">
        <v>101</v>
      </c>
      <c r="D10" s="34">
        <v>581</v>
      </c>
      <c r="E10" s="32">
        <f t="shared" si="1"/>
        <v>558.7301587301587</v>
      </c>
      <c r="F10" s="37">
        <f t="shared" si="2"/>
        <v>9</v>
      </c>
      <c r="G10" s="31">
        <v>484</v>
      </c>
      <c r="H10" s="38">
        <f t="shared" si="3"/>
        <v>743.8888888888889</v>
      </c>
      <c r="I10" s="30">
        <f t="shared" si="4"/>
        <v>7</v>
      </c>
      <c r="J10" s="29">
        <f t="shared" si="5"/>
        <v>1302.6190476190477</v>
      </c>
      <c r="K10" s="30">
        <f t="shared" si="6"/>
        <v>9</v>
      </c>
      <c r="L10" s="26">
        <v>795</v>
      </c>
      <c r="M10" s="29">
        <f t="shared" si="7"/>
        <v>583.7037037037037</v>
      </c>
      <c r="N10" s="30">
        <f t="shared" si="8"/>
        <v>7</v>
      </c>
      <c r="O10" s="29">
        <f t="shared" si="9"/>
        <v>1886.3227513227514</v>
      </c>
      <c r="P10" s="30">
        <f t="shared" si="10"/>
        <v>8</v>
      </c>
    </row>
    <row r="11" spans="1:16" s="16" customFormat="1" ht="25.5" customHeight="1">
      <c r="A11" s="14">
        <f>P11</f>
        <v>9</v>
      </c>
      <c r="B11" s="20" t="s">
        <v>94</v>
      </c>
      <c r="C11" s="21" t="s">
        <v>95</v>
      </c>
      <c r="D11" s="15">
        <v>495</v>
      </c>
      <c r="E11" s="10">
        <f t="shared" si="1"/>
        <v>626.984126984127</v>
      </c>
      <c r="F11" s="8">
        <f t="shared" si="2"/>
        <v>7</v>
      </c>
      <c r="G11" s="15">
        <v>457</v>
      </c>
      <c r="H11" s="10">
        <f t="shared" si="3"/>
        <v>758.8888888888889</v>
      </c>
      <c r="I11" s="8">
        <f t="shared" si="4"/>
        <v>5</v>
      </c>
      <c r="J11" s="10">
        <f>IF(H11&lt;&gt;"",E11+H11,"")</f>
        <v>1385.873015873016</v>
      </c>
      <c r="K11" s="8">
        <f t="shared" si="6"/>
        <v>8</v>
      </c>
      <c r="L11" s="11">
        <v>930</v>
      </c>
      <c r="M11" s="10">
        <f t="shared" si="7"/>
        <v>483.7037037037037</v>
      </c>
      <c r="N11" s="8">
        <f t="shared" si="8"/>
        <v>8</v>
      </c>
      <c r="O11" s="10">
        <f>IF(M11&lt;&gt;"",J11+M11,"")</f>
        <v>1869.5767195767196</v>
      </c>
      <c r="P11" s="8">
        <f t="shared" si="10"/>
        <v>9</v>
      </c>
    </row>
    <row r="12" spans="1:16" ht="12.75">
      <c r="A12" s="36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2.75">
      <c r="A13" s="36"/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2.75">
      <c r="A14" s="36"/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8">
    <mergeCell ref="A1:A2"/>
    <mergeCell ref="B1:B2"/>
    <mergeCell ref="C1:C2"/>
    <mergeCell ref="D1:F1"/>
    <mergeCell ref="G1:I1"/>
    <mergeCell ref="J1:K1"/>
    <mergeCell ref="L1:N1"/>
    <mergeCell ref="O1:P1"/>
  </mergeCells>
  <printOptions gridLines="1" horizontalCentered="1"/>
  <pageMargins left="0.27569444444444446" right="0.27569444444444446" top="0.69" bottom="0.19652777777777777" header="0.5" footer="0.5"/>
  <pageSetup cellComments="asDisplayed" horizontalDpi="300" verticalDpi="300" orientation="landscape" paperSize="9" r:id="rId1"/>
  <headerFooter alignWithMargins="0">
    <oddHeader>&amp;CKATEGORIA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E6" sqref="E6"/>
    </sheetView>
  </sheetViews>
  <sheetFormatPr defaultColWidth="9.140625" defaultRowHeight="12.75"/>
  <sheetData>
    <row r="1" spans="1:4" ht="12.75">
      <c r="A1" s="60" t="s">
        <v>55</v>
      </c>
      <c r="B1" s="60"/>
      <c r="C1" s="61" t="s">
        <v>56</v>
      </c>
      <c r="D1" s="61"/>
    </row>
    <row r="2" spans="1:4" ht="12.75">
      <c r="A2" s="18" t="s">
        <v>57</v>
      </c>
      <c r="B2" s="18">
        <v>1890</v>
      </c>
      <c r="C2" s="19" t="s">
        <v>58</v>
      </c>
      <c r="D2" s="19">
        <v>1260</v>
      </c>
    </row>
    <row r="3" spans="1:4" ht="12.75">
      <c r="A3" s="18" t="s">
        <v>59</v>
      </c>
      <c r="B3" s="18">
        <v>1800</v>
      </c>
      <c r="C3" s="19" t="s">
        <v>60</v>
      </c>
      <c r="D3" s="19">
        <v>1800</v>
      </c>
    </row>
    <row r="4" spans="1:4" ht="12.75">
      <c r="A4" s="18" t="s">
        <v>61</v>
      </c>
      <c r="B4" s="18">
        <v>1620</v>
      </c>
      <c r="C4" s="19" t="s">
        <v>62</v>
      </c>
      <c r="D4" s="19">
        <v>1350</v>
      </c>
    </row>
  </sheetData>
  <mergeCells count="2">
    <mergeCell ref="A1:B1"/>
    <mergeCell ref="C1:D1"/>
  </mergeCells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Gdula</cp:lastModifiedBy>
  <cp:lastPrinted>2009-04-26T02:08:11Z</cp:lastPrinted>
  <dcterms:created xsi:type="dcterms:W3CDTF">1998-06-05T10:25:00Z</dcterms:created>
  <dcterms:modified xsi:type="dcterms:W3CDTF">2009-04-27T22:56:43Z</dcterms:modified>
  <cp:category/>
  <cp:version/>
  <cp:contentType/>
  <cp:contentStatus/>
  <cp:revision>1</cp:revision>
</cp:coreProperties>
</file>