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TS" sheetId="1" r:id="rId1"/>
    <sheet name="TJ" sheetId="2" r:id="rId2"/>
    <sheet name="TM" sheetId="3" r:id="rId3"/>
    <sheet name="TP" sheetId="4" r:id="rId4"/>
    <sheet name="Jajo_2" sheetId="5" r:id="rId5"/>
  </sheets>
  <definedNames>
    <definedName name="KLASTS">#REF!</definedName>
  </definedNames>
  <calcPr fullCalcOnLoad="1"/>
</workbook>
</file>

<file path=xl/sharedStrings.xml><?xml version="1.0" encoding="utf-8"?>
<sst xmlns="http://schemas.openxmlformats.org/spreadsheetml/2006/main" count="587" uniqueCount="192">
  <si>
    <t>PODKUREK 2010</t>
  </si>
  <si>
    <t>TS</t>
  </si>
  <si>
    <t>Etap I</t>
  </si>
  <si>
    <t>Etap II</t>
  </si>
  <si>
    <t>Etap III</t>
  </si>
  <si>
    <t>Etap IV</t>
  </si>
  <si>
    <t>Etap V</t>
  </si>
  <si>
    <t>S</t>
  </si>
  <si>
    <t>Etap I-V</t>
  </si>
  <si>
    <t>Pz</t>
  </si>
  <si>
    <t>Poz.</t>
  </si>
  <si>
    <t>Poz</t>
  </si>
  <si>
    <t>Zespół</t>
  </si>
  <si>
    <t>PK</t>
  </si>
  <si>
    <t>PP</t>
  </si>
  <si>
    <t>I</t>
  </si>
  <si>
    <t>II</t>
  </si>
  <si>
    <t>III</t>
  </si>
  <si>
    <t>IV</t>
  </si>
  <si>
    <t>V</t>
  </si>
  <si>
    <t>RAZEM</t>
  </si>
  <si>
    <t>Roman Trocha
Marek Pacek</t>
  </si>
  <si>
    <t>Dzierżoniów
Gdańsk</t>
  </si>
  <si>
    <t>Krzysztof Ligienza, 
Maciej Zachara</t>
  </si>
  <si>
    <t>Marek Wąsowski
Maciej Konieczko</t>
  </si>
  <si>
    <t>Artur Skoczyński
Adam Skoczyński</t>
  </si>
  <si>
    <t>PKT Plessino Pszczyna</t>
  </si>
  <si>
    <t>Jakub Kaczyński,
Piotr Kaczyński</t>
  </si>
  <si>
    <t>Tomek Dombi
Przemysław Antoniak</t>
  </si>
  <si>
    <t>KTE TRAMP</t>
  </si>
  <si>
    <t>Dariusz Zając</t>
  </si>
  <si>
    <t>Skróty Radom</t>
  </si>
  <si>
    <t>Sławomir Frynas
Jarosław Kabuła</t>
  </si>
  <si>
    <t>Marcin Krasuski</t>
  </si>
  <si>
    <t>Warsaw Heroes</t>
  </si>
  <si>
    <t>Zbigniew Socha
Piotr Glinka</t>
  </si>
  <si>
    <t>Grillino Gliwice
Krokus Miliardowice</t>
  </si>
  <si>
    <t>Krzysztof Kula
Wojciech Bieliński</t>
  </si>
  <si>
    <t>Stanisław Malinowski
Piotr Malinowski</t>
  </si>
  <si>
    <t>NK MLInO Sopot</t>
  </si>
  <si>
    <t>Edward Fudro</t>
  </si>
  <si>
    <t>JEJ Police</t>
  </si>
  <si>
    <t>Krzysztof Labus</t>
  </si>
  <si>
    <t>Cyrkino</t>
  </si>
  <si>
    <t>Mirosław Marek
Marcin Bartoszewski</t>
  </si>
  <si>
    <t>Andrzej Wysocki
Waldemar Fijor</t>
  </si>
  <si>
    <t>Marek Gorgol
Katarzyna Gorgol</t>
  </si>
  <si>
    <t>Lublin</t>
  </si>
  <si>
    <t>Sławomir Otap</t>
  </si>
  <si>
    <t>Warszawa</t>
  </si>
  <si>
    <t>Roman Pietrzak
Mariusz Pietrzak</t>
  </si>
  <si>
    <t>Edyta Gromek
Jacek Gdula</t>
  </si>
  <si>
    <t>Jacek Wieszaczewski</t>
  </si>
  <si>
    <t>PTTK Strzelin</t>
  </si>
  <si>
    <t>Anna Natusiewicz
Barbara Szmyt</t>
  </si>
  <si>
    <t>Michał Segit</t>
  </si>
  <si>
    <t>Marcin Witkowski
Marek Szpręga</t>
  </si>
  <si>
    <t>LUKS Pol Czersk</t>
  </si>
  <si>
    <t>Anna Jackowska
Piotr Żywicki</t>
  </si>
  <si>
    <t>Kwidzyn
KTP Bąbelki</t>
  </si>
  <si>
    <t>Sergiusz Borecki</t>
  </si>
  <si>
    <t>Mariusz Siwiec</t>
  </si>
  <si>
    <t>Sławek Jurzysta 
Karolina Jurzysta</t>
  </si>
  <si>
    <t>Wojciech Burzyński</t>
  </si>
  <si>
    <t>PTR Dojlidy Białystok</t>
  </si>
  <si>
    <t>pk</t>
  </si>
  <si>
    <t>Tomasz Gronau</t>
  </si>
  <si>
    <t>Anna Głowiak
Janusz Głowiak</t>
  </si>
  <si>
    <t>Kraków</t>
  </si>
  <si>
    <t>Kamil Opiela
Beata Bacińska</t>
  </si>
  <si>
    <t>Pierwszorzędna latami praktykow...</t>
  </si>
  <si>
    <t>Michał Ryczańczyk
Adrian Skoniecki</t>
  </si>
  <si>
    <t>Szymon Bijak</t>
  </si>
  <si>
    <t>Paweł Kowalczyk</t>
  </si>
  <si>
    <t>Pilawa</t>
  </si>
  <si>
    <t>abs</t>
  </si>
  <si>
    <t>x</t>
  </si>
  <si>
    <t>Urszula Trykozko
Zuzanna Szymańska</t>
  </si>
  <si>
    <t>Kazimierz Makieła</t>
  </si>
  <si>
    <t>Konrad Błudnik</t>
  </si>
  <si>
    <t>Białystok</t>
  </si>
  <si>
    <t>Łukasz Skłodowski</t>
  </si>
  <si>
    <t>Roman Paduła</t>
  </si>
  <si>
    <t>Knurów</t>
  </si>
  <si>
    <t>Andrzej Przychodzeń
Wiktor Marczak</t>
  </si>
  <si>
    <t>TJ</t>
  </si>
  <si>
    <t>Bartłomiej Wąsowski
Maciej Pawłowicz</t>
  </si>
  <si>
    <t>Paweł Kosowski
Marcin Iwiński</t>
  </si>
  <si>
    <t>Grudziądz</t>
  </si>
  <si>
    <t>Angelika Solenta
Bartłomiej Mazan</t>
  </si>
  <si>
    <t>TRAMP Bogatynia
Wiking Szczecin</t>
  </si>
  <si>
    <t>Alicja Glinka
Szymon Glinka</t>
  </si>
  <si>
    <t>Mateusz Widera
Filip Fierek</t>
  </si>
  <si>
    <t>Michał Michalski
Miłosz Łukaszewski</t>
  </si>
  <si>
    <t>Mateusz Frączek</t>
  </si>
  <si>
    <t>ZSP Radzyń Podlaski</t>
  </si>
  <si>
    <t>Paweł Grochowski
Łukasz Niewęgłowski</t>
  </si>
  <si>
    <t>Jarosław Krajanowski
Krzysztof Bober</t>
  </si>
  <si>
    <t>Ewa Kwiatkowska
Kinga Farys</t>
  </si>
  <si>
    <t>TM</t>
  </si>
  <si>
    <t>Etap I-II</t>
  </si>
  <si>
    <t xml:space="preserve">Poz. </t>
  </si>
  <si>
    <t>I-II</t>
  </si>
  <si>
    <t>Jakub Skoczyński
Arkadiusz Skoczyński</t>
  </si>
  <si>
    <t>Dorota Zając 
Weronika Paszkowska</t>
  </si>
  <si>
    <t>Bartek Janowski, 
Mateusz Janowski</t>
  </si>
  <si>
    <t>MERIDIAN Głosków</t>
  </si>
  <si>
    <t>TP</t>
  </si>
  <si>
    <t>Marta Marik, Michał Cyrkunowicz</t>
  </si>
  <si>
    <t>Jakub Kołakowski, Stanisław Bartold</t>
  </si>
  <si>
    <t>Jan Bartold, Jakub Raczko</t>
  </si>
  <si>
    <t>Monika Mazowiecka, Adrian Sroka</t>
  </si>
  <si>
    <t>Krymski</t>
  </si>
  <si>
    <t>Damian Miszewski, Grzegorz Sikorski</t>
  </si>
  <si>
    <t>Własne reguły gry</t>
  </si>
  <si>
    <t>Justyna Krzyżanowska, Emilia Fydrych</t>
  </si>
  <si>
    <t>Natalia Mencel, Sandra Kim, Karolina Szczepanik</t>
  </si>
  <si>
    <t>Katarzyna Krupińska,Michał Krupiński</t>
  </si>
  <si>
    <t>Klaudia Kuraszkiewicz, Marta Wnuk, Patrycja 
Roszczyk</t>
  </si>
  <si>
    <t>Smerfetki</t>
  </si>
  <si>
    <t>Piotr Sikorski, Grzegorz Kois</t>
  </si>
  <si>
    <t>GIPS</t>
  </si>
  <si>
    <t>Zuzia Bogacz, Patryk Adamski</t>
  </si>
  <si>
    <t>Leniwce</t>
  </si>
  <si>
    <t>Aleksandra Barcz, Martyna Wiśniewska</t>
  </si>
  <si>
    <t>Zuzanna Bielecka, Aleksandra Jumerow, Magdalena Grzeszczuk</t>
  </si>
  <si>
    <t>Brzózki</t>
  </si>
  <si>
    <t>Ania Wardak, Natalia Krupa</t>
  </si>
  <si>
    <t>Matylda Kuczyńska, Dagmara Golbing, Marysia Kalinowska, Daria Dobrzyńska, Wiktoria Arczewska</t>
  </si>
  <si>
    <t>Grzegorz Smenda, Kamil Zieliński, Maciej Rustecki, Maciej Kujawa</t>
  </si>
  <si>
    <t>Rzut Jajem – klasyfikacja</t>
  </si>
  <si>
    <t>M-ce</t>
  </si>
  <si>
    <t>Imię Nazwisko</t>
  </si>
  <si>
    <t>Klub/Miasto</t>
  </si>
  <si>
    <t>Wynik</t>
  </si>
  <si>
    <t>Jakub Skoczyński
Arek Skoczyński</t>
  </si>
  <si>
    <t>PKT Plessino
Pszczyna</t>
  </si>
  <si>
    <t>Grzegorz Sikorski
Damian Miszewski</t>
  </si>
  <si>
    <t>Grzegorz Smenda
Kamil Zielński</t>
  </si>
  <si>
    <t>Daria Dobrzyńska
Dagmara Golbing</t>
  </si>
  <si>
    <t>Marta Wnuk
Szymon Osik</t>
  </si>
  <si>
    <t>Aleksandra Jumerow
Magdalena Grzeszczuk</t>
  </si>
  <si>
    <t>Karolina Linowska
Wiktoria Linowska</t>
  </si>
  <si>
    <t>Zuzanna Bielecka
Jan Bartold</t>
  </si>
  <si>
    <t>Jakub Kołakowski
Stanisław Bartold</t>
  </si>
  <si>
    <t>Marysia Kalinowska
Wiktoria Arczewska</t>
  </si>
  <si>
    <t>Antonina Krawczyk
Joanna Szlendak</t>
  </si>
  <si>
    <t>Piotr Sikorski
Marta Marik</t>
  </si>
  <si>
    <t>Maciej  Kujawa
Kamil Zieliński</t>
  </si>
  <si>
    <t>Julia Zalewska
Wiktoria Linowska</t>
  </si>
  <si>
    <t>klub/miejscowość</t>
  </si>
  <si>
    <t>Wrocław
Rzeszów</t>
  </si>
  <si>
    <t>KTK Łapiguz      Siedlęcin</t>
  </si>
  <si>
    <t>Neptun          Gdańsk</t>
  </si>
  <si>
    <t>KTE TRAMP  Warszawa</t>
  </si>
  <si>
    <t>Lublin
MKRTW/Gdańsk</t>
  </si>
  <si>
    <t>Neptun         Gdańsk</t>
  </si>
  <si>
    <t>Salamandra Sko 15 Południk St. Szczeciński</t>
  </si>
  <si>
    <t>Cyrkino/Gliwice Skarmat/Toruń</t>
  </si>
  <si>
    <t>Lublin  Orientop/Wrocław</t>
  </si>
  <si>
    <t>PTTK 1 PW Warszawa</t>
  </si>
  <si>
    <t>Szukacze i Pies Warszawa</t>
  </si>
  <si>
    <t>TBPT PTTK 
KON-TIKI Trzcińsko Zdr.</t>
  </si>
  <si>
    <t>K. PTTK Jedynka Wołomin</t>
  </si>
  <si>
    <t>Klub/Miejscowość</t>
  </si>
  <si>
    <t>KTK Łapiguz/Siedlęcin
Niutek/Lwówek Śl.</t>
  </si>
  <si>
    <t>Krokus Miliardowice   Ligota</t>
  </si>
  <si>
    <t>Skarmat      Toruń</t>
  </si>
  <si>
    <t>MERIDIAN      Głosków</t>
  </si>
  <si>
    <t>Klub/Miejsc.</t>
  </si>
  <si>
    <t>Joanna i Krzysztof Szlendak,                            Antonina Krawczyk</t>
  </si>
  <si>
    <t>UNTS Tosce     Warszawa</t>
  </si>
  <si>
    <t>Skrzyżowanie  Warszawa</t>
  </si>
  <si>
    <t>Świerki             Warszawa</t>
  </si>
  <si>
    <t>Uroczysko  Warszawa</t>
  </si>
  <si>
    <t>Własne reguły gry  Warszawa</t>
  </si>
  <si>
    <t>Gimnazjum 129  Warszawa</t>
  </si>
  <si>
    <t>Gimnazjum 129 Warszawa</t>
  </si>
  <si>
    <t>Monika Gorczyca, Aneta Dylęgowska</t>
  </si>
  <si>
    <t>Tygrysek i przyjaciele Warszawa</t>
  </si>
  <si>
    <t>Żółty Ananas</t>
  </si>
  <si>
    <t>Brzózki  Warszawa</t>
  </si>
  <si>
    <t>Kruszewski, M.Ruszkowski, K.Mościcki</t>
  </si>
  <si>
    <t>Dęby</t>
  </si>
  <si>
    <t>Stowarzyszenie Wędrujących Harcerek W-wa</t>
  </si>
  <si>
    <t>Watra 288 1 Warszawa</t>
  </si>
  <si>
    <t>Watra 288 2 Warszawa</t>
  </si>
  <si>
    <t>Watra 288 3 Warszawa</t>
  </si>
  <si>
    <t>Kamila Szwejk, Natalia Siedlecka, Julia Zalewska, Ewa Ziętek, Karolina Linarska, Wiktoria Linarska</t>
  </si>
  <si>
    <t>Watra 288 Warszawa</t>
  </si>
  <si>
    <t>UNTS Tosce Warszawa</t>
  </si>
  <si>
    <t>Szymon Osik, Jakub Kwaśniewski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</si>
</sst>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)"/>
    <numFmt numFmtId="165" formatCode="_-* #,##0.00\ _z_ł_-;\-* #,##0.00\ _z_ł_-;_-* \-??\ _z_ł_-;_-@_-"/>
  </numFmts>
  <fonts count="19">
    <font>
      <sz val="10"/>
      <name val="Courier New"/>
      <family val="3"/>
    </font>
    <font>
      <sz val="10"/>
      <name val="Arial"/>
      <family val="0"/>
    </font>
    <font>
      <b/>
      <sz val="20"/>
      <color indexed="8"/>
      <name val="Arial"/>
      <family val="2"/>
    </font>
    <font>
      <sz val="26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26"/>
      <color indexed="8"/>
      <name val="Arial"/>
      <family val="2"/>
    </font>
    <font>
      <b/>
      <sz val="20"/>
      <color indexed="8"/>
      <name val="Arial CE"/>
      <family val="2"/>
    </font>
    <font>
      <b/>
      <sz val="26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name val="Times New Roman"/>
      <family val="1"/>
    </font>
    <font>
      <b/>
      <sz val="26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 applyProtection="1">
      <alignment horizontal="left"/>
      <protection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 applyProtection="1">
      <alignment horizontal="left"/>
      <protection/>
    </xf>
    <xf numFmtId="0" fontId="4" fillId="0" borderId="6" xfId="0" applyFont="1" applyBorder="1" applyAlignment="1" applyProtection="1">
      <alignment/>
      <protection/>
    </xf>
    <xf numFmtId="0" fontId="1" fillId="0" borderId="7" xfId="0" applyFont="1" applyBorder="1" applyAlignment="1">
      <alignment/>
    </xf>
    <xf numFmtId="0" fontId="4" fillId="0" borderId="3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  <protection/>
    </xf>
    <xf numFmtId="164" fontId="4" fillId="0" borderId="3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164" fontId="4" fillId="0" borderId="6" xfId="0" applyNumberFormat="1" applyFont="1" applyBorder="1" applyAlignment="1" applyProtection="1">
      <alignment horizontal="center" vertical="center"/>
      <protection/>
    </xf>
    <xf numFmtId="164" fontId="7" fillId="0" borderId="13" xfId="0" applyNumberFormat="1" applyFont="1" applyBorder="1" applyAlignment="1" applyProtection="1">
      <alignment horizontal="center" vertical="center"/>
      <protection/>
    </xf>
    <xf numFmtId="164" fontId="4" fillId="0" borderId="14" xfId="0" applyNumberFormat="1" applyFont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0" fontId="5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/>
      <protection/>
    </xf>
    <xf numFmtId="164" fontId="4" fillId="0" borderId="16" xfId="0" applyNumberFormat="1" applyFont="1" applyBorder="1" applyAlignment="1" applyProtection="1">
      <alignment horizontal="center" vertical="center"/>
      <protection/>
    </xf>
    <xf numFmtId="1" fontId="5" fillId="0" borderId="17" xfId="0" applyNumberFormat="1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164" fontId="4" fillId="0" borderId="18" xfId="0" applyNumberFormat="1" applyFont="1" applyBorder="1" applyAlignment="1" applyProtection="1">
      <alignment horizontal="center" vertical="center"/>
      <protection/>
    </xf>
    <xf numFmtId="164" fontId="7" fillId="0" borderId="17" xfId="0" applyNumberFormat="1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vertical="center"/>
      <protection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 applyProtection="1">
      <alignment horizontal="center" vertical="center"/>
      <protection/>
    </xf>
    <xf numFmtId="164" fontId="4" fillId="0" borderId="22" xfId="0" applyNumberFormat="1" applyFont="1" applyBorder="1" applyAlignment="1" applyProtection="1">
      <alignment horizontal="center" vertical="center"/>
      <protection/>
    </xf>
    <xf numFmtId="1" fontId="5" fillId="0" borderId="23" xfId="0" applyNumberFormat="1" applyFont="1" applyBorder="1" applyAlignment="1" applyProtection="1">
      <alignment horizontal="center" vertical="center"/>
      <protection/>
    </xf>
    <xf numFmtId="164" fontId="7" fillId="0" borderId="23" xfId="0" applyNumberFormat="1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1" fillId="0" borderId="16" xfId="0" applyFont="1" applyBorder="1" applyAlignment="1">
      <alignment vertical="center" wrapText="1"/>
    </xf>
    <xf numFmtId="0" fontId="6" fillId="0" borderId="15" xfId="0" applyFont="1" applyBorder="1" applyAlignment="1" applyProtection="1">
      <alignment horizontal="center" vertical="center"/>
      <protection/>
    </xf>
    <xf numFmtId="1" fontId="5" fillId="0" borderId="3" xfId="0" applyNumberFormat="1" applyFont="1" applyBorder="1" applyAlignment="1" applyProtection="1">
      <alignment horizontal="center" vertical="center"/>
      <protection/>
    </xf>
    <xf numFmtId="164" fontId="7" fillId="0" borderId="24" xfId="0" applyNumberFormat="1" applyFont="1" applyBorder="1" applyAlignment="1" applyProtection="1">
      <alignment horizontal="center" vertical="center"/>
      <protection/>
    </xf>
    <xf numFmtId="1" fontId="5" fillId="0" borderId="16" xfId="0" applyNumberFormat="1" applyFont="1" applyBorder="1" applyAlignment="1" applyProtection="1">
      <alignment horizontal="center" vertical="center"/>
      <protection/>
    </xf>
    <xf numFmtId="164" fontId="7" fillId="0" borderId="25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>
      <alignment wrapText="1"/>
    </xf>
    <xf numFmtId="0" fontId="1" fillId="0" borderId="27" xfId="0" applyFont="1" applyBorder="1" applyAlignment="1">
      <alignment horizontal="center" wrapText="1"/>
    </xf>
    <xf numFmtId="0" fontId="6" fillId="0" borderId="28" xfId="0" applyFont="1" applyBorder="1" applyAlignment="1" applyProtection="1">
      <alignment horizontal="center" vertical="center"/>
      <protection/>
    </xf>
    <xf numFmtId="164" fontId="4" fillId="0" borderId="29" xfId="0" applyNumberFormat="1" applyFont="1" applyBorder="1" applyAlignment="1" applyProtection="1">
      <alignment horizontal="center" vertical="center"/>
      <protection/>
    </xf>
    <xf numFmtId="1" fontId="5" fillId="0" borderId="30" xfId="0" applyNumberFormat="1" applyFont="1" applyBorder="1" applyAlignment="1" applyProtection="1">
      <alignment horizontal="center" vertical="center"/>
      <protection/>
    </xf>
    <xf numFmtId="1" fontId="5" fillId="0" borderId="29" xfId="0" applyNumberFormat="1" applyFont="1" applyBorder="1" applyAlignment="1" applyProtection="1">
      <alignment horizontal="center" vertical="center"/>
      <protection/>
    </xf>
    <xf numFmtId="164" fontId="7" fillId="0" borderId="31" xfId="0" applyNumberFormat="1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164" fontId="7" fillId="0" borderId="33" xfId="0" applyNumberFormat="1" applyFont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wrapText="1"/>
    </xf>
    <xf numFmtId="0" fontId="1" fillId="0" borderId="9" xfId="0" applyFont="1" applyBorder="1" applyAlignment="1">
      <alignment/>
    </xf>
    <xf numFmtId="0" fontId="1" fillId="0" borderId="34" xfId="0" applyFont="1" applyBorder="1" applyAlignment="1">
      <alignment wrapText="1"/>
    </xf>
    <xf numFmtId="0" fontId="5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0" fillId="0" borderId="29" xfId="0" applyBorder="1" applyAlignment="1">
      <alignment/>
    </xf>
    <xf numFmtId="0" fontId="6" fillId="0" borderId="29" xfId="0" applyFont="1" applyBorder="1" applyAlignment="1" applyProtection="1">
      <alignment horizontal="center" vertical="center"/>
      <protection/>
    </xf>
    <xf numFmtId="164" fontId="7" fillId="0" borderId="29" xfId="0" applyNumberFormat="1" applyFont="1" applyBorder="1" applyAlignment="1" applyProtection="1">
      <alignment horizontal="center" vertical="center"/>
      <protection/>
    </xf>
    <xf numFmtId="164" fontId="7" fillId="0" borderId="3" xfId="0" applyNumberFormat="1" applyFont="1" applyBorder="1" applyAlignment="1" applyProtection="1">
      <alignment horizontal="center" vertical="center"/>
      <protection/>
    </xf>
    <xf numFmtId="21" fontId="0" fillId="0" borderId="0" xfId="0" applyNumberFormat="1" applyAlignment="1">
      <alignment/>
    </xf>
    <xf numFmtId="0" fontId="11" fillId="0" borderId="24" xfId="0" applyFont="1" applyBorder="1" applyAlignment="1">
      <alignment horizontal="center"/>
    </xf>
    <xf numFmtId="0" fontId="11" fillId="0" borderId="38" xfId="0" applyFont="1" applyBorder="1" applyAlignment="1">
      <alignment/>
    </xf>
    <xf numFmtId="0" fontId="11" fillId="0" borderId="2" xfId="0" applyFont="1" applyBorder="1" applyAlignment="1" applyProtection="1">
      <alignment horizontal="left"/>
      <protection/>
    </xf>
    <xf numFmtId="0" fontId="11" fillId="0" borderId="9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9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 horizontal="center"/>
      <protection/>
    </xf>
    <xf numFmtId="0" fontId="11" fillId="0" borderId="39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/>
      <protection/>
    </xf>
    <xf numFmtId="0" fontId="11" fillId="0" borderId="4" xfId="0" applyFont="1" applyBorder="1" applyAlignment="1" applyProtection="1">
      <alignment horizontal="center"/>
      <protection/>
    </xf>
    <xf numFmtId="0" fontId="11" fillId="0" borderId="40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/>
      <protection/>
    </xf>
    <xf numFmtId="0" fontId="11" fillId="0" borderId="41" xfId="0" applyFont="1" applyBorder="1" applyAlignment="1" applyProtection="1">
      <alignment horizontal="center"/>
      <protection/>
    </xf>
    <xf numFmtId="0" fontId="11" fillId="0" borderId="42" xfId="0" applyFont="1" applyBorder="1" applyAlignment="1">
      <alignment/>
    </xf>
    <xf numFmtId="0" fontId="11" fillId="0" borderId="10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/>
      <protection/>
    </xf>
    <xf numFmtId="0" fontId="11" fillId="0" borderId="43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6" fillId="0" borderId="44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164" fontId="13" fillId="0" borderId="45" xfId="0" applyNumberFormat="1" applyFont="1" applyBorder="1" applyAlignment="1" applyProtection="1">
      <alignment horizontal="center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6" fillId="0" borderId="46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164" fontId="13" fillId="0" borderId="47" xfId="0" applyNumberFormat="1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6" fillId="0" borderId="48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164" fontId="13" fillId="0" borderId="49" xfId="0" applyNumberFormat="1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6" fillId="0" borderId="51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164" fontId="13" fillId="0" borderId="42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2" fillId="0" borderId="52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 wrapText="1"/>
    </xf>
    <xf numFmtId="0" fontId="4" fillId="0" borderId="38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horizontal="left" vertical="top" wrapText="1"/>
    </xf>
    <xf numFmtId="0" fontId="14" fillId="0" borderId="30" xfId="0" applyFont="1" applyBorder="1" applyAlignment="1">
      <alignment vertical="top" wrapText="1"/>
    </xf>
    <xf numFmtId="0" fontId="15" fillId="0" borderId="45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4" fillId="0" borderId="1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5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right" vertic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18" fillId="0" borderId="54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/>
    </xf>
    <xf numFmtId="0" fontId="16" fillId="0" borderId="54" xfId="0" applyFont="1" applyBorder="1" applyAlignment="1">
      <alignment horizontal="left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right" vertical="center"/>
    </xf>
    <xf numFmtId="0" fontId="2" fillId="0" borderId="55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>
      <alignment horizontal="center" vertical="center"/>
    </xf>
    <xf numFmtId="0" fontId="4" fillId="0" borderId="45" xfId="0" applyFont="1" applyBorder="1" applyAlignment="1" applyProtection="1">
      <alignment horizontal="center"/>
      <protection/>
    </xf>
    <xf numFmtId="0" fontId="4" fillId="0" borderId="56" xfId="0" applyFont="1" applyBorder="1" applyAlignment="1">
      <alignment horizontal="center"/>
    </xf>
    <xf numFmtId="0" fontId="8" fillId="0" borderId="5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9" fillId="0" borderId="55" xfId="0" applyFont="1" applyBorder="1" applyAlignment="1" applyProtection="1">
      <alignment horizont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center"/>
      <protection/>
    </xf>
    <xf numFmtId="0" fontId="11" fillId="0" borderId="45" xfId="0" applyFont="1" applyBorder="1" applyAlignment="1">
      <alignment horizontal="center"/>
    </xf>
    <xf numFmtId="0" fontId="11" fillId="0" borderId="52" xfId="0" applyFont="1" applyBorder="1" applyAlignment="1" applyProtection="1">
      <alignment horizontal="center"/>
      <protection/>
    </xf>
    <xf numFmtId="0" fontId="17" fillId="0" borderId="5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zoomScale="85" zoomScaleNormal="85" workbookViewId="0" topLeftCell="A1">
      <pane xSplit="3" ySplit="5" topLeftCell="D2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3" sqref="B43"/>
    </sheetView>
  </sheetViews>
  <sheetFormatPr defaultColWidth="9.00390625" defaultRowHeight="13.5"/>
  <cols>
    <col min="1" max="1" width="4.625" style="1" customWidth="1"/>
    <col min="2" max="2" width="24.625" style="0" customWidth="1"/>
    <col min="3" max="3" width="15.625" style="0" customWidth="1"/>
    <col min="4" max="4" width="4.625" style="0" customWidth="1"/>
    <col min="5" max="5" width="8.625" style="0" customWidth="1"/>
    <col min="6" max="7" width="4.625" style="0" customWidth="1"/>
    <col min="8" max="8" width="8.625" style="0" customWidth="1"/>
    <col min="9" max="10" width="4.625" style="0" customWidth="1"/>
    <col min="11" max="11" width="8.625" style="0" customWidth="1"/>
    <col min="12" max="13" width="4.625" style="0" customWidth="1"/>
    <col min="14" max="14" width="8.625" style="0" customWidth="1"/>
    <col min="15" max="16" width="4.625" style="0" customWidth="1"/>
    <col min="17" max="17" width="8.625" style="0" customWidth="1"/>
    <col min="18" max="18" width="4.625" style="0" customWidth="1"/>
    <col min="19" max="19" width="10.625" style="0" customWidth="1"/>
    <col min="20" max="16384" width="4.625" style="0" customWidth="1"/>
  </cols>
  <sheetData>
    <row r="1" spans="1:19" ht="24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3.5">
      <c r="A2" s="163" t="s">
        <v>1</v>
      </c>
      <c r="B2" s="163"/>
      <c r="C2" s="163"/>
      <c r="D2" s="164" t="s">
        <v>2</v>
      </c>
      <c r="E2" s="164"/>
      <c r="F2" s="164"/>
      <c r="G2" s="165" t="s">
        <v>3</v>
      </c>
      <c r="H2" s="165"/>
      <c r="I2" s="165"/>
      <c r="J2" s="164" t="s">
        <v>4</v>
      </c>
      <c r="K2" s="164"/>
      <c r="L2" s="164"/>
      <c r="M2" s="164" t="s">
        <v>5</v>
      </c>
      <c r="N2" s="164"/>
      <c r="O2" s="164"/>
      <c r="P2" s="164" t="s">
        <v>6</v>
      </c>
      <c r="Q2" s="164"/>
      <c r="R2" s="164"/>
      <c r="S2" s="2"/>
    </row>
    <row r="3" spans="1:19" ht="12.75" customHeight="1">
      <c r="A3" s="163"/>
      <c r="B3" s="163"/>
      <c r="C3" s="163"/>
      <c r="D3" s="3" t="s">
        <v>7</v>
      </c>
      <c r="E3" s="4">
        <v>1260</v>
      </c>
      <c r="F3" s="5"/>
      <c r="G3" s="6" t="s">
        <v>7</v>
      </c>
      <c r="H3" s="7">
        <v>1800</v>
      </c>
      <c r="I3" s="8"/>
      <c r="J3" s="3" t="s">
        <v>7</v>
      </c>
      <c r="K3" s="9">
        <v>1260</v>
      </c>
      <c r="L3" s="10"/>
      <c r="M3" s="3" t="s">
        <v>7</v>
      </c>
      <c r="N3" s="9">
        <v>1350</v>
      </c>
      <c r="O3" s="11"/>
      <c r="P3" s="3" t="s">
        <v>7</v>
      </c>
      <c r="Q3" s="9">
        <v>1350</v>
      </c>
      <c r="R3" s="11"/>
      <c r="S3" s="12" t="s">
        <v>8</v>
      </c>
    </row>
    <row r="4" spans="1:19" ht="12.75" customHeight="1">
      <c r="A4" s="163"/>
      <c r="B4" s="163"/>
      <c r="C4" s="163"/>
      <c r="D4" s="3" t="s">
        <v>9</v>
      </c>
      <c r="E4" s="9">
        <f>MIN(D6:D46)</f>
        <v>0</v>
      </c>
      <c r="F4" s="11" t="s">
        <v>10</v>
      </c>
      <c r="G4" s="6" t="s">
        <v>9</v>
      </c>
      <c r="H4" s="7">
        <f>MIN(G6:G46)</f>
        <v>39</v>
      </c>
      <c r="I4" s="13" t="s">
        <v>10</v>
      </c>
      <c r="J4" s="3" t="s">
        <v>9</v>
      </c>
      <c r="K4" s="7">
        <f>MIN(J6:J46)</f>
        <v>50</v>
      </c>
      <c r="L4" s="10" t="s">
        <v>10</v>
      </c>
      <c r="M4" s="3" t="s">
        <v>9</v>
      </c>
      <c r="N4" s="7">
        <f>MIN(M6:M46)</f>
        <v>0</v>
      </c>
      <c r="O4" s="11" t="s">
        <v>10</v>
      </c>
      <c r="P4" s="3" t="s">
        <v>9</v>
      </c>
      <c r="Q4" s="7">
        <f>MIN(P6:P46)</f>
        <v>0</v>
      </c>
      <c r="R4" s="11" t="s">
        <v>10</v>
      </c>
      <c r="S4" s="5"/>
    </row>
    <row r="5" spans="1:19" ht="13.5">
      <c r="A5" s="14" t="s">
        <v>11</v>
      </c>
      <c r="B5" s="15" t="s">
        <v>12</v>
      </c>
      <c r="C5" s="16" t="s">
        <v>150</v>
      </c>
      <c r="D5" s="17" t="s">
        <v>13</v>
      </c>
      <c r="E5" s="18" t="s">
        <v>14</v>
      </c>
      <c r="F5" s="19" t="s">
        <v>15</v>
      </c>
      <c r="G5" s="20" t="s">
        <v>13</v>
      </c>
      <c r="H5" s="21" t="s">
        <v>14</v>
      </c>
      <c r="I5" s="22" t="s">
        <v>16</v>
      </c>
      <c r="J5" s="17" t="s">
        <v>13</v>
      </c>
      <c r="K5" s="18" t="s">
        <v>14</v>
      </c>
      <c r="L5" s="23" t="s">
        <v>17</v>
      </c>
      <c r="M5" s="17" t="s">
        <v>13</v>
      </c>
      <c r="N5" s="18" t="s">
        <v>14</v>
      </c>
      <c r="O5" s="12" t="s">
        <v>18</v>
      </c>
      <c r="P5" s="17" t="s">
        <v>13</v>
      </c>
      <c r="Q5" s="18" t="s">
        <v>14</v>
      </c>
      <c r="R5" s="12" t="s">
        <v>19</v>
      </c>
      <c r="S5" s="12" t="s">
        <v>20</v>
      </c>
    </row>
    <row r="6" spans="1:19" ht="26.25">
      <c r="A6" s="24">
        <v>1</v>
      </c>
      <c r="B6" s="25" t="s">
        <v>21</v>
      </c>
      <c r="C6" s="26" t="s">
        <v>22</v>
      </c>
      <c r="D6" s="27">
        <v>25</v>
      </c>
      <c r="E6" s="28">
        <f aca="true" t="shared" si="0" ref="E6:E46">IF(D6="abs",0,IF(D6&lt;(E$3+E$4),(E$3+E$4-D6)/E$3*1000,1))</f>
        <v>980.1587301587301</v>
      </c>
      <c r="F6" s="29">
        <f aca="true" t="shared" si="1" ref="F6:F39">RANK(E6,E$6:E$46,0)</f>
        <v>4</v>
      </c>
      <c r="G6" s="30">
        <v>54</v>
      </c>
      <c r="H6" s="31">
        <f aca="true" t="shared" si="2" ref="H6:H46">IF(G6="abs",0,IF(G6&lt;(H$3+H$4),(H$3+H$4-G6)/H$3*1000,1))</f>
        <v>991.6666666666667</v>
      </c>
      <c r="I6" s="29">
        <f aca="true" t="shared" si="3" ref="I6:I39">RANK(H6,H$6:H$46,0)</f>
        <v>2</v>
      </c>
      <c r="J6" s="27">
        <v>50</v>
      </c>
      <c r="K6" s="28">
        <f aca="true" t="shared" si="4" ref="K6:K46">IF(J6="abs",0,IF(J6&lt;(K$3+K$4),(K$3+K$4-J6)/K$3*1000,1))</f>
        <v>1000</v>
      </c>
      <c r="L6" s="29">
        <f aca="true" t="shared" si="5" ref="L6:L46">RANK(K6,K$6:K$46,0)</f>
        <v>1</v>
      </c>
      <c r="M6" s="27">
        <v>1</v>
      </c>
      <c r="N6" s="28">
        <f aca="true" t="shared" si="6" ref="N6:N46">IF(M6="abs",0,IF(M6&lt;(N$3+N$4),(N$3+N$4-M6)/N$3*1000,1))</f>
        <v>999.2592592592592</v>
      </c>
      <c r="O6" s="29">
        <f aca="true" t="shared" si="7" ref="O6:O42">RANK(N6,N$6:N$46,0)</f>
        <v>3</v>
      </c>
      <c r="P6" s="27">
        <v>11</v>
      </c>
      <c r="Q6" s="28">
        <f aca="true" t="shared" si="8" ref="Q6:Q46">IF(P6="abs",0,IF(P6&lt;(Q$3+Q$4),(Q$3+Q$4-P6)/Q$3*1000,1))</f>
        <v>991.8518518518518</v>
      </c>
      <c r="R6" s="29">
        <f aca="true" t="shared" si="9" ref="R6:R42">RANK(Q6,Q$6:Q$46,0)</f>
        <v>9</v>
      </c>
      <c r="S6" s="32">
        <f aca="true" t="shared" si="10" ref="S6:S46">K6+E6+H6+Q6+N6</f>
        <v>4962.936507936508</v>
      </c>
    </row>
    <row r="7" spans="1:19" ht="26.25">
      <c r="A7" s="24">
        <v>2</v>
      </c>
      <c r="B7" s="25" t="s">
        <v>23</v>
      </c>
      <c r="C7" s="26" t="s">
        <v>151</v>
      </c>
      <c r="D7" s="27">
        <v>0</v>
      </c>
      <c r="E7" s="28">
        <f t="shared" si="0"/>
        <v>1000</v>
      </c>
      <c r="F7" s="29">
        <f t="shared" si="1"/>
        <v>1</v>
      </c>
      <c r="G7" s="30">
        <v>130</v>
      </c>
      <c r="H7" s="31">
        <f t="shared" si="2"/>
        <v>949.4444444444445</v>
      </c>
      <c r="I7" s="29">
        <f t="shared" si="3"/>
        <v>4</v>
      </c>
      <c r="J7" s="27">
        <v>75</v>
      </c>
      <c r="K7" s="28">
        <f t="shared" si="4"/>
        <v>980.1587301587301</v>
      </c>
      <c r="L7" s="29">
        <f t="shared" si="5"/>
        <v>3</v>
      </c>
      <c r="M7" s="27">
        <v>25</v>
      </c>
      <c r="N7" s="28">
        <f t="shared" si="6"/>
        <v>981.4814814814815</v>
      </c>
      <c r="O7" s="29">
        <f t="shared" si="7"/>
        <v>13</v>
      </c>
      <c r="P7" s="27">
        <v>0</v>
      </c>
      <c r="Q7" s="28">
        <f t="shared" si="8"/>
        <v>1000</v>
      </c>
      <c r="R7" s="29">
        <f t="shared" si="9"/>
        <v>1</v>
      </c>
      <c r="S7" s="32">
        <f t="shared" si="10"/>
        <v>4911.084656084656</v>
      </c>
    </row>
    <row r="8" spans="1:19" ht="26.25">
      <c r="A8" s="24">
        <v>3</v>
      </c>
      <c r="B8" s="25" t="s">
        <v>24</v>
      </c>
      <c r="C8" s="26" t="s">
        <v>152</v>
      </c>
      <c r="D8" s="27">
        <v>25</v>
      </c>
      <c r="E8" s="28">
        <f t="shared" si="0"/>
        <v>980.1587301587301</v>
      </c>
      <c r="F8" s="29">
        <f t="shared" si="1"/>
        <v>4</v>
      </c>
      <c r="G8" s="30">
        <v>135</v>
      </c>
      <c r="H8" s="33">
        <f t="shared" si="2"/>
        <v>946.6666666666666</v>
      </c>
      <c r="I8" s="29">
        <f t="shared" si="3"/>
        <v>5</v>
      </c>
      <c r="J8" s="27">
        <v>90</v>
      </c>
      <c r="K8" s="28">
        <f t="shared" si="4"/>
        <v>968.2539682539683</v>
      </c>
      <c r="L8" s="29">
        <f t="shared" si="5"/>
        <v>5</v>
      </c>
      <c r="M8" s="27">
        <v>3</v>
      </c>
      <c r="N8" s="28">
        <f t="shared" si="6"/>
        <v>997.7777777777777</v>
      </c>
      <c r="O8" s="29">
        <f t="shared" si="7"/>
        <v>5</v>
      </c>
      <c r="P8" s="27">
        <v>3</v>
      </c>
      <c r="Q8" s="28">
        <f t="shared" si="8"/>
        <v>997.7777777777777</v>
      </c>
      <c r="R8" s="29">
        <f t="shared" si="9"/>
        <v>5</v>
      </c>
      <c r="S8" s="32">
        <f t="shared" si="10"/>
        <v>4890.6349206349205</v>
      </c>
    </row>
    <row r="9" spans="1:19" ht="26.25">
      <c r="A9" s="24">
        <v>4</v>
      </c>
      <c r="B9" s="25" t="s">
        <v>25</v>
      </c>
      <c r="C9" s="26" t="s">
        <v>26</v>
      </c>
      <c r="D9" s="27">
        <v>35</v>
      </c>
      <c r="E9" s="28">
        <f t="shared" si="0"/>
        <v>972.2222222222222</v>
      </c>
      <c r="F9" s="29">
        <f t="shared" si="1"/>
        <v>10</v>
      </c>
      <c r="G9" s="30">
        <v>54</v>
      </c>
      <c r="H9" s="31">
        <f t="shared" si="2"/>
        <v>991.6666666666667</v>
      </c>
      <c r="I9" s="29">
        <f t="shared" si="3"/>
        <v>2</v>
      </c>
      <c r="J9" s="27">
        <v>132</v>
      </c>
      <c r="K9" s="28">
        <f t="shared" si="4"/>
        <v>934.9206349206349</v>
      </c>
      <c r="L9" s="29">
        <f t="shared" si="5"/>
        <v>10</v>
      </c>
      <c r="M9" s="27">
        <v>5</v>
      </c>
      <c r="N9" s="28">
        <f t="shared" si="6"/>
        <v>996.2962962962963</v>
      </c>
      <c r="O9" s="29">
        <f t="shared" si="7"/>
        <v>6</v>
      </c>
      <c r="P9" s="27">
        <v>15</v>
      </c>
      <c r="Q9" s="28">
        <f t="shared" si="8"/>
        <v>988.8888888888889</v>
      </c>
      <c r="R9" s="29">
        <f t="shared" si="9"/>
        <v>10</v>
      </c>
      <c r="S9" s="32">
        <f t="shared" si="10"/>
        <v>4883.994708994709</v>
      </c>
    </row>
    <row r="10" spans="1:19" ht="26.25">
      <c r="A10" s="24">
        <v>5</v>
      </c>
      <c r="B10" s="25" t="s">
        <v>27</v>
      </c>
      <c r="C10" s="26" t="s">
        <v>153</v>
      </c>
      <c r="D10" s="27">
        <v>50</v>
      </c>
      <c r="E10" s="28">
        <f t="shared" si="0"/>
        <v>960.3174603174604</v>
      </c>
      <c r="F10" s="29">
        <f t="shared" si="1"/>
        <v>14</v>
      </c>
      <c r="G10" s="30">
        <v>295</v>
      </c>
      <c r="H10" s="31">
        <f t="shared" si="2"/>
        <v>857.7777777777777</v>
      </c>
      <c r="I10" s="29">
        <f t="shared" si="3"/>
        <v>9</v>
      </c>
      <c r="J10" s="27">
        <v>85</v>
      </c>
      <c r="K10" s="28">
        <f t="shared" si="4"/>
        <v>972.2222222222222</v>
      </c>
      <c r="L10" s="29">
        <f t="shared" si="5"/>
        <v>4</v>
      </c>
      <c r="M10" s="27">
        <v>0</v>
      </c>
      <c r="N10" s="28">
        <f t="shared" si="6"/>
        <v>1000</v>
      </c>
      <c r="O10" s="29">
        <f t="shared" si="7"/>
        <v>1</v>
      </c>
      <c r="P10" s="27">
        <v>0</v>
      </c>
      <c r="Q10" s="28">
        <f t="shared" si="8"/>
        <v>1000</v>
      </c>
      <c r="R10" s="29">
        <f t="shared" si="9"/>
        <v>1</v>
      </c>
      <c r="S10" s="32">
        <f t="shared" si="10"/>
        <v>4790.31746031746</v>
      </c>
    </row>
    <row r="11" spans="1:19" ht="26.25">
      <c r="A11" s="24">
        <v>6</v>
      </c>
      <c r="B11" s="25" t="s">
        <v>28</v>
      </c>
      <c r="C11" s="26" t="s">
        <v>154</v>
      </c>
      <c r="D11" s="27">
        <v>50</v>
      </c>
      <c r="E11" s="28">
        <f t="shared" si="0"/>
        <v>960.3174603174604</v>
      </c>
      <c r="F11" s="29">
        <f t="shared" si="1"/>
        <v>14</v>
      </c>
      <c r="G11" s="30">
        <v>39</v>
      </c>
      <c r="H11" s="31">
        <f t="shared" si="2"/>
        <v>1000</v>
      </c>
      <c r="I11" s="29">
        <f t="shared" si="3"/>
        <v>1</v>
      </c>
      <c r="J11" s="27">
        <v>310</v>
      </c>
      <c r="K11" s="28">
        <f t="shared" si="4"/>
        <v>793.6507936507936</v>
      </c>
      <c r="L11" s="29">
        <f t="shared" si="5"/>
        <v>21</v>
      </c>
      <c r="M11" s="27">
        <v>45</v>
      </c>
      <c r="N11" s="28">
        <f t="shared" si="6"/>
        <v>966.6666666666666</v>
      </c>
      <c r="O11" s="29">
        <f t="shared" si="7"/>
        <v>18</v>
      </c>
      <c r="P11" s="27">
        <v>43</v>
      </c>
      <c r="Q11" s="28">
        <f t="shared" si="8"/>
        <v>968.1481481481482</v>
      </c>
      <c r="R11" s="29">
        <f t="shared" si="9"/>
        <v>16</v>
      </c>
      <c r="S11" s="32">
        <f t="shared" si="10"/>
        <v>4688.783068783069</v>
      </c>
    </row>
    <row r="12" spans="1:19" ht="15">
      <c r="A12" s="24">
        <v>7</v>
      </c>
      <c r="B12" s="34" t="s">
        <v>30</v>
      </c>
      <c r="C12" s="26" t="s">
        <v>31</v>
      </c>
      <c r="D12" s="27">
        <v>60</v>
      </c>
      <c r="E12" s="28">
        <f t="shared" si="0"/>
        <v>952.3809523809523</v>
      </c>
      <c r="F12" s="29">
        <f t="shared" si="1"/>
        <v>25</v>
      </c>
      <c r="G12" s="30">
        <v>245</v>
      </c>
      <c r="H12" s="31">
        <f t="shared" si="2"/>
        <v>885.5555555555555</v>
      </c>
      <c r="I12" s="29">
        <f t="shared" si="3"/>
        <v>8</v>
      </c>
      <c r="J12" s="27">
        <v>162</v>
      </c>
      <c r="K12" s="28">
        <f t="shared" si="4"/>
        <v>911.1111111111111</v>
      </c>
      <c r="L12" s="29">
        <f t="shared" si="5"/>
        <v>13</v>
      </c>
      <c r="M12" s="27">
        <v>40</v>
      </c>
      <c r="N12" s="28">
        <f t="shared" si="6"/>
        <v>970.3703703703703</v>
      </c>
      <c r="O12" s="29">
        <f t="shared" si="7"/>
        <v>17</v>
      </c>
      <c r="P12" s="27">
        <v>60</v>
      </c>
      <c r="Q12" s="28">
        <f t="shared" si="8"/>
        <v>955.5555555555557</v>
      </c>
      <c r="R12" s="29">
        <f t="shared" si="9"/>
        <v>18</v>
      </c>
      <c r="S12" s="32">
        <f t="shared" si="10"/>
        <v>4674.973544973544</v>
      </c>
    </row>
    <row r="13" spans="1:19" ht="26.25">
      <c r="A13" s="24">
        <v>8</v>
      </c>
      <c r="B13" s="25" t="s">
        <v>32</v>
      </c>
      <c r="C13" s="26" t="s">
        <v>155</v>
      </c>
      <c r="D13" s="27">
        <v>54</v>
      </c>
      <c r="E13" s="28">
        <f t="shared" si="0"/>
        <v>957.1428571428572</v>
      </c>
      <c r="F13" s="29">
        <f t="shared" si="1"/>
        <v>24</v>
      </c>
      <c r="G13" s="30">
        <v>190</v>
      </c>
      <c r="H13" s="31">
        <f t="shared" si="2"/>
        <v>916.1111111111111</v>
      </c>
      <c r="I13" s="29">
        <f t="shared" si="3"/>
        <v>6</v>
      </c>
      <c r="J13" s="27">
        <v>293</v>
      </c>
      <c r="K13" s="28">
        <f t="shared" si="4"/>
        <v>807.1428571428571</v>
      </c>
      <c r="L13" s="29">
        <f t="shared" si="5"/>
        <v>19</v>
      </c>
      <c r="M13" s="27">
        <v>21</v>
      </c>
      <c r="N13" s="28">
        <f t="shared" si="6"/>
        <v>984.4444444444445</v>
      </c>
      <c r="O13" s="29">
        <f t="shared" si="7"/>
        <v>10</v>
      </c>
      <c r="P13" s="27">
        <v>18</v>
      </c>
      <c r="Q13" s="28">
        <f t="shared" si="8"/>
        <v>986.6666666666667</v>
      </c>
      <c r="R13" s="29">
        <f t="shared" si="9"/>
        <v>12</v>
      </c>
      <c r="S13" s="32">
        <f t="shared" si="10"/>
        <v>4651.507936507936</v>
      </c>
    </row>
    <row r="14" spans="1:19" ht="15">
      <c r="A14" s="24">
        <v>9</v>
      </c>
      <c r="B14" s="25" t="s">
        <v>33</v>
      </c>
      <c r="C14" s="26" t="s">
        <v>34</v>
      </c>
      <c r="D14" s="27">
        <v>5</v>
      </c>
      <c r="E14" s="28">
        <f t="shared" si="0"/>
        <v>996.031746031746</v>
      </c>
      <c r="F14" s="29">
        <f t="shared" si="1"/>
        <v>3</v>
      </c>
      <c r="G14" s="30">
        <v>525</v>
      </c>
      <c r="H14" s="31">
        <f t="shared" si="2"/>
        <v>730</v>
      </c>
      <c r="I14" s="29">
        <f t="shared" si="3"/>
        <v>12</v>
      </c>
      <c r="J14" s="27">
        <v>175</v>
      </c>
      <c r="K14" s="28">
        <f t="shared" si="4"/>
        <v>900.7936507936508</v>
      </c>
      <c r="L14" s="29">
        <f t="shared" si="5"/>
        <v>14</v>
      </c>
      <c r="M14" s="27">
        <v>25</v>
      </c>
      <c r="N14" s="28">
        <f t="shared" si="6"/>
        <v>981.4814814814815</v>
      </c>
      <c r="O14" s="29">
        <f t="shared" si="7"/>
        <v>13</v>
      </c>
      <c r="P14" s="27">
        <v>0</v>
      </c>
      <c r="Q14" s="28">
        <f t="shared" si="8"/>
        <v>1000</v>
      </c>
      <c r="R14" s="29">
        <f t="shared" si="9"/>
        <v>1</v>
      </c>
      <c r="S14" s="32">
        <f t="shared" si="10"/>
        <v>4608.306878306878</v>
      </c>
    </row>
    <row r="15" spans="1:19" ht="26.25">
      <c r="A15" s="24">
        <v>10</v>
      </c>
      <c r="B15" s="25" t="s">
        <v>35</v>
      </c>
      <c r="C15" s="26" t="s">
        <v>36</v>
      </c>
      <c r="D15" s="27">
        <v>50</v>
      </c>
      <c r="E15" s="28">
        <f t="shared" si="0"/>
        <v>960.3174603174604</v>
      </c>
      <c r="F15" s="29">
        <f t="shared" si="1"/>
        <v>14</v>
      </c>
      <c r="G15" s="30">
        <v>417</v>
      </c>
      <c r="H15" s="31">
        <f t="shared" si="2"/>
        <v>790</v>
      </c>
      <c r="I15" s="29">
        <f t="shared" si="3"/>
        <v>10</v>
      </c>
      <c r="J15" s="27">
        <v>59</v>
      </c>
      <c r="K15" s="28">
        <f t="shared" si="4"/>
        <v>992.8571428571429</v>
      </c>
      <c r="L15" s="29">
        <f t="shared" si="5"/>
        <v>2</v>
      </c>
      <c r="M15" s="27">
        <v>86</v>
      </c>
      <c r="N15" s="28">
        <f t="shared" si="6"/>
        <v>936.2962962962963</v>
      </c>
      <c r="O15" s="29">
        <f t="shared" si="7"/>
        <v>23</v>
      </c>
      <c r="P15" s="27">
        <v>112</v>
      </c>
      <c r="Q15" s="28">
        <f t="shared" si="8"/>
        <v>917.037037037037</v>
      </c>
      <c r="R15" s="29">
        <f t="shared" si="9"/>
        <v>21</v>
      </c>
      <c r="S15" s="32">
        <f t="shared" si="10"/>
        <v>4596.507936507936</v>
      </c>
    </row>
    <row r="16" spans="1:19" ht="26.25">
      <c r="A16" s="24">
        <v>11</v>
      </c>
      <c r="B16" s="25" t="s">
        <v>37</v>
      </c>
      <c r="C16" s="26" t="s">
        <v>156</v>
      </c>
      <c r="D16" s="27">
        <v>50</v>
      </c>
      <c r="E16" s="28">
        <f t="shared" si="0"/>
        <v>960.3174603174604</v>
      </c>
      <c r="F16" s="29">
        <f t="shared" si="1"/>
        <v>14</v>
      </c>
      <c r="G16" s="30">
        <v>760</v>
      </c>
      <c r="H16" s="31">
        <f t="shared" si="2"/>
        <v>599.4444444444445</v>
      </c>
      <c r="I16" s="29">
        <f t="shared" si="3"/>
        <v>21</v>
      </c>
      <c r="J16" s="27">
        <v>96</v>
      </c>
      <c r="K16" s="28">
        <f t="shared" si="4"/>
        <v>963.4920634920635</v>
      </c>
      <c r="L16" s="29">
        <f t="shared" si="5"/>
        <v>6</v>
      </c>
      <c r="M16" s="27">
        <v>0</v>
      </c>
      <c r="N16" s="28">
        <f t="shared" si="6"/>
        <v>1000</v>
      </c>
      <c r="O16" s="29">
        <f t="shared" si="7"/>
        <v>1</v>
      </c>
      <c r="P16" s="27">
        <v>0</v>
      </c>
      <c r="Q16" s="28">
        <f t="shared" si="8"/>
        <v>1000</v>
      </c>
      <c r="R16" s="29">
        <f t="shared" si="9"/>
        <v>1</v>
      </c>
      <c r="S16" s="32">
        <f t="shared" si="10"/>
        <v>4523.253968253968</v>
      </c>
    </row>
    <row r="17" spans="1:19" ht="26.25">
      <c r="A17" s="24">
        <v>12</v>
      </c>
      <c r="B17" s="25" t="s">
        <v>38</v>
      </c>
      <c r="C17" s="26" t="s">
        <v>39</v>
      </c>
      <c r="D17" s="27">
        <v>50</v>
      </c>
      <c r="E17" s="28">
        <f t="shared" si="0"/>
        <v>960.3174603174604</v>
      </c>
      <c r="F17" s="29">
        <f t="shared" si="1"/>
        <v>14</v>
      </c>
      <c r="G17" s="30">
        <v>522</v>
      </c>
      <c r="H17" s="31">
        <f t="shared" si="2"/>
        <v>731.6666666666667</v>
      </c>
      <c r="I17" s="29">
        <f t="shared" si="3"/>
        <v>11</v>
      </c>
      <c r="J17" s="27">
        <v>114</v>
      </c>
      <c r="K17" s="28">
        <f t="shared" si="4"/>
        <v>949.2063492063492</v>
      </c>
      <c r="L17" s="29">
        <f t="shared" si="5"/>
        <v>8</v>
      </c>
      <c r="M17" s="27">
        <v>80</v>
      </c>
      <c r="N17" s="28">
        <f t="shared" si="6"/>
        <v>940.7407407407408</v>
      </c>
      <c r="O17" s="29">
        <f t="shared" si="7"/>
        <v>22</v>
      </c>
      <c r="P17" s="27">
        <v>105</v>
      </c>
      <c r="Q17" s="28">
        <f t="shared" si="8"/>
        <v>922.2222222222223</v>
      </c>
      <c r="R17" s="29">
        <f t="shared" si="9"/>
        <v>20</v>
      </c>
      <c r="S17" s="32">
        <f t="shared" si="10"/>
        <v>4504.153439153439</v>
      </c>
    </row>
    <row r="18" spans="1:19" ht="15">
      <c r="A18" s="24">
        <v>13</v>
      </c>
      <c r="B18" s="25" t="s">
        <v>40</v>
      </c>
      <c r="C18" s="26" t="s">
        <v>41</v>
      </c>
      <c r="D18" s="27">
        <v>75</v>
      </c>
      <c r="E18" s="28">
        <f t="shared" si="0"/>
        <v>940.4761904761905</v>
      </c>
      <c r="F18" s="29">
        <f t="shared" si="1"/>
        <v>28</v>
      </c>
      <c r="G18" s="30">
        <v>650</v>
      </c>
      <c r="H18" s="31">
        <f t="shared" si="2"/>
        <v>660.5555555555555</v>
      </c>
      <c r="I18" s="29">
        <f t="shared" si="3"/>
        <v>18</v>
      </c>
      <c r="J18" s="27">
        <v>185</v>
      </c>
      <c r="K18" s="28">
        <f t="shared" si="4"/>
        <v>892.8571428571429</v>
      </c>
      <c r="L18" s="29">
        <f t="shared" si="5"/>
        <v>15</v>
      </c>
      <c r="M18" s="27">
        <v>14</v>
      </c>
      <c r="N18" s="28">
        <f t="shared" si="6"/>
        <v>989.6296296296297</v>
      </c>
      <c r="O18" s="29">
        <f t="shared" si="7"/>
        <v>7</v>
      </c>
      <c r="P18" s="27">
        <v>4</v>
      </c>
      <c r="Q18" s="28">
        <f t="shared" si="8"/>
        <v>997.0370370370371</v>
      </c>
      <c r="R18" s="29">
        <f t="shared" si="9"/>
        <v>6</v>
      </c>
      <c r="S18" s="32">
        <f t="shared" si="10"/>
        <v>4480.555555555556</v>
      </c>
    </row>
    <row r="19" spans="1:19" ht="15">
      <c r="A19" s="24">
        <v>14</v>
      </c>
      <c r="B19" s="25" t="s">
        <v>42</v>
      </c>
      <c r="C19" s="26" t="s">
        <v>43</v>
      </c>
      <c r="D19" s="27">
        <v>25</v>
      </c>
      <c r="E19" s="28">
        <f t="shared" si="0"/>
        <v>980.1587301587301</v>
      </c>
      <c r="F19" s="29">
        <f t="shared" si="1"/>
        <v>4</v>
      </c>
      <c r="G19" s="30">
        <v>595</v>
      </c>
      <c r="H19" s="31">
        <f t="shared" si="2"/>
        <v>691.1111111111111</v>
      </c>
      <c r="I19" s="29">
        <f t="shared" si="3"/>
        <v>16</v>
      </c>
      <c r="J19" s="27">
        <v>96</v>
      </c>
      <c r="K19" s="28">
        <f t="shared" si="4"/>
        <v>963.4920634920635</v>
      </c>
      <c r="L19" s="29">
        <f t="shared" si="5"/>
        <v>6</v>
      </c>
      <c r="M19" s="27">
        <v>23</v>
      </c>
      <c r="N19" s="28">
        <f t="shared" si="6"/>
        <v>982.9629629629629</v>
      </c>
      <c r="O19" s="29">
        <f t="shared" si="7"/>
        <v>12</v>
      </c>
      <c r="P19" s="27">
        <v>231</v>
      </c>
      <c r="Q19" s="28">
        <f t="shared" si="8"/>
        <v>828.8888888888889</v>
      </c>
      <c r="R19" s="29">
        <f t="shared" si="9"/>
        <v>26</v>
      </c>
      <c r="S19" s="32">
        <f t="shared" si="10"/>
        <v>4446.613756613756</v>
      </c>
    </row>
    <row r="20" spans="1:19" ht="39">
      <c r="A20" s="24">
        <v>15</v>
      </c>
      <c r="B20" s="25" t="s">
        <v>44</v>
      </c>
      <c r="C20" s="26" t="s">
        <v>157</v>
      </c>
      <c r="D20" s="27">
        <v>50</v>
      </c>
      <c r="E20" s="28">
        <f t="shared" si="0"/>
        <v>960.3174603174604</v>
      </c>
      <c r="F20" s="29">
        <f t="shared" si="1"/>
        <v>14</v>
      </c>
      <c r="G20" s="30">
        <v>680</v>
      </c>
      <c r="H20" s="31">
        <f t="shared" si="2"/>
        <v>643.8888888888888</v>
      </c>
      <c r="I20" s="29">
        <f t="shared" si="3"/>
        <v>19</v>
      </c>
      <c r="J20" s="27">
        <v>216</v>
      </c>
      <c r="K20" s="28">
        <f t="shared" si="4"/>
        <v>868.2539682539683</v>
      </c>
      <c r="L20" s="29">
        <f t="shared" si="5"/>
        <v>17</v>
      </c>
      <c r="M20" s="27">
        <v>25</v>
      </c>
      <c r="N20" s="28">
        <f t="shared" si="6"/>
        <v>981.4814814814815</v>
      </c>
      <c r="O20" s="29">
        <f t="shared" si="7"/>
        <v>13</v>
      </c>
      <c r="P20" s="27">
        <v>201</v>
      </c>
      <c r="Q20" s="28">
        <f t="shared" si="8"/>
        <v>851.1111111111112</v>
      </c>
      <c r="R20" s="29">
        <f t="shared" si="9"/>
        <v>25</v>
      </c>
      <c r="S20" s="32">
        <f t="shared" si="10"/>
        <v>4305.05291005291</v>
      </c>
    </row>
    <row r="21" spans="1:19" ht="26.25">
      <c r="A21" s="24">
        <v>16</v>
      </c>
      <c r="B21" s="25" t="s">
        <v>45</v>
      </c>
      <c r="C21" s="26" t="s">
        <v>158</v>
      </c>
      <c r="D21" s="27">
        <v>40</v>
      </c>
      <c r="E21" s="28">
        <f t="shared" si="0"/>
        <v>968.2539682539683</v>
      </c>
      <c r="F21" s="29">
        <f t="shared" si="1"/>
        <v>12</v>
      </c>
      <c r="G21" s="30">
        <v>545</v>
      </c>
      <c r="H21" s="31">
        <f t="shared" si="2"/>
        <v>718.8888888888889</v>
      </c>
      <c r="I21" s="29">
        <f t="shared" si="3"/>
        <v>14</v>
      </c>
      <c r="J21" s="27">
        <v>427</v>
      </c>
      <c r="K21" s="28">
        <f t="shared" si="4"/>
        <v>700.7936507936507</v>
      </c>
      <c r="L21" s="29">
        <f t="shared" si="5"/>
        <v>28</v>
      </c>
      <c r="M21" s="27">
        <v>16</v>
      </c>
      <c r="N21" s="28">
        <f t="shared" si="6"/>
        <v>988.1481481481482</v>
      </c>
      <c r="O21" s="29">
        <f t="shared" si="7"/>
        <v>8</v>
      </c>
      <c r="P21" s="27">
        <v>134</v>
      </c>
      <c r="Q21" s="28">
        <f t="shared" si="8"/>
        <v>900.7407407407408</v>
      </c>
      <c r="R21" s="29">
        <f t="shared" si="9"/>
        <v>22</v>
      </c>
      <c r="S21" s="32">
        <f t="shared" si="10"/>
        <v>4276.825396825397</v>
      </c>
    </row>
    <row r="22" spans="1:19" ht="26.25">
      <c r="A22" s="24">
        <v>17</v>
      </c>
      <c r="B22" s="25" t="s">
        <v>46</v>
      </c>
      <c r="C22" s="26" t="s">
        <v>47</v>
      </c>
      <c r="D22" s="27">
        <v>25</v>
      </c>
      <c r="E22" s="28">
        <f t="shared" si="0"/>
        <v>980.1587301587301</v>
      </c>
      <c r="F22" s="29">
        <f t="shared" si="1"/>
        <v>4</v>
      </c>
      <c r="G22" s="30">
        <v>755</v>
      </c>
      <c r="H22" s="31">
        <f t="shared" si="2"/>
        <v>602.2222222222222</v>
      </c>
      <c r="I22" s="29">
        <f t="shared" si="3"/>
        <v>20</v>
      </c>
      <c r="J22" s="27">
        <v>253</v>
      </c>
      <c r="K22" s="28">
        <f t="shared" si="4"/>
        <v>838.8888888888889</v>
      </c>
      <c r="L22" s="29">
        <f t="shared" si="5"/>
        <v>18</v>
      </c>
      <c r="M22" s="27">
        <v>70</v>
      </c>
      <c r="N22" s="28">
        <f t="shared" si="6"/>
        <v>948.1481481481482</v>
      </c>
      <c r="O22" s="29">
        <f t="shared" si="7"/>
        <v>20</v>
      </c>
      <c r="P22" s="27">
        <v>175</v>
      </c>
      <c r="Q22" s="28">
        <f t="shared" si="8"/>
        <v>870.3703703703703</v>
      </c>
      <c r="R22" s="29">
        <f t="shared" si="9"/>
        <v>23</v>
      </c>
      <c r="S22" s="32">
        <f t="shared" si="10"/>
        <v>4239.788359788359</v>
      </c>
    </row>
    <row r="23" spans="1:19" ht="15">
      <c r="A23" s="24">
        <v>18</v>
      </c>
      <c r="B23" s="25" t="s">
        <v>48</v>
      </c>
      <c r="C23" s="26" t="s">
        <v>49</v>
      </c>
      <c r="D23" s="27">
        <v>0</v>
      </c>
      <c r="E23" s="28">
        <f t="shared" si="0"/>
        <v>1000</v>
      </c>
      <c r="F23" s="29">
        <f t="shared" si="1"/>
        <v>1</v>
      </c>
      <c r="G23" s="30">
        <v>1125</v>
      </c>
      <c r="H23" s="31">
        <f t="shared" si="2"/>
        <v>396.6666666666667</v>
      </c>
      <c r="I23" s="29">
        <f t="shared" si="3"/>
        <v>32</v>
      </c>
      <c r="J23" s="27">
        <v>207</v>
      </c>
      <c r="K23" s="28">
        <f t="shared" si="4"/>
        <v>875.3968253968254</v>
      </c>
      <c r="L23" s="29">
        <f t="shared" si="5"/>
        <v>16</v>
      </c>
      <c r="M23" s="27">
        <v>77</v>
      </c>
      <c r="N23" s="28">
        <f t="shared" si="6"/>
        <v>942.962962962963</v>
      </c>
      <c r="O23" s="29">
        <f t="shared" si="7"/>
        <v>21</v>
      </c>
      <c r="P23" s="27">
        <v>17</v>
      </c>
      <c r="Q23" s="28">
        <f t="shared" si="8"/>
        <v>987.4074074074074</v>
      </c>
      <c r="R23" s="29">
        <f t="shared" si="9"/>
        <v>11</v>
      </c>
      <c r="S23" s="32">
        <f t="shared" si="10"/>
        <v>4202.4338624338625</v>
      </c>
    </row>
    <row r="24" spans="1:19" ht="26.25">
      <c r="A24" s="24">
        <v>19</v>
      </c>
      <c r="B24" s="25" t="s">
        <v>50</v>
      </c>
      <c r="C24" s="26" t="s">
        <v>49</v>
      </c>
      <c r="D24" s="27">
        <v>25</v>
      </c>
      <c r="E24" s="28">
        <f t="shared" si="0"/>
        <v>980.1587301587301</v>
      </c>
      <c r="F24" s="29">
        <f t="shared" si="1"/>
        <v>4</v>
      </c>
      <c r="G24" s="30">
        <v>905</v>
      </c>
      <c r="H24" s="31">
        <f t="shared" si="2"/>
        <v>518.8888888888888</v>
      </c>
      <c r="I24" s="29">
        <f t="shared" si="3"/>
        <v>26</v>
      </c>
      <c r="J24" s="27">
        <v>298</v>
      </c>
      <c r="K24" s="28">
        <f t="shared" si="4"/>
        <v>803.1746031746032</v>
      </c>
      <c r="L24" s="29">
        <f t="shared" si="5"/>
        <v>20</v>
      </c>
      <c r="M24" s="27">
        <v>115</v>
      </c>
      <c r="N24" s="28">
        <f t="shared" si="6"/>
        <v>914.8148148148149</v>
      </c>
      <c r="O24" s="29">
        <f t="shared" si="7"/>
        <v>24</v>
      </c>
      <c r="P24" s="27">
        <v>90</v>
      </c>
      <c r="Q24" s="28">
        <f t="shared" si="8"/>
        <v>933.3333333333334</v>
      </c>
      <c r="R24" s="29">
        <f t="shared" si="9"/>
        <v>19</v>
      </c>
      <c r="S24" s="32">
        <f t="shared" si="10"/>
        <v>4150.37037037037</v>
      </c>
    </row>
    <row r="25" spans="1:19" ht="26.25">
      <c r="A25" s="24">
        <v>20</v>
      </c>
      <c r="B25" s="25" t="s">
        <v>51</v>
      </c>
      <c r="C25" s="26" t="s">
        <v>159</v>
      </c>
      <c r="D25" s="27">
        <v>85</v>
      </c>
      <c r="E25" s="28">
        <f t="shared" si="0"/>
        <v>932.5396825396825</v>
      </c>
      <c r="F25" s="29">
        <f t="shared" si="1"/>
        <v>33</v>
      </c>
      <c r="G25" s="30">
        <v>1020</v>
      </c>
      <c r="H25" s="31">
        <f t="shared" si="2"/>
        <v>455</v>
      </c>
      <c r="I25" s="29">
        <f t="shared" si="3"/>
        <v>28</v>
      </c>
      <c r="J25" s="27">
        <v>368</v>
      </c>
      <c r="K25" s="28">
        <f t="shared" si="4"/>
        <v>747.6190476190476</v>
      </c>
      <c r="L25" s="29">
        <f t="shared" si="5"/>
        <v>24</v>
      </c>
      <c r="M25" s="27">
        <v>50</v>
      </c>
      <c r="N25" s="28">
        <f t="shared" si="6"/>
        <v>962.9629629629629</v>
      </c>
      <c r="O25" s="29">
        <f t="shared" si="7"/>
        <v>19</v>
      </c>
      <c r="P25" s="27">
        <v>32</v>
      </c>
      <c r="Q25" s="28">
        <f t="shared" si="8"/>
        <v>976.2962962962963</v>
      </c>
      <c r="R25" s="29">
        <f t="shared" si="9"/>
        <v>14</v>
      </c>
      <c r="S25" s="32">
        <f t="shared" si="10"/>
        <v>4074.4179894179892</v>
      </c>
    </row>
    <row r="26" spans="1:19" ht="15">
      <c r="A26" s="24">
        <v>21</v>
      </c>
      <c r="B26" s="25" t="s">
        <v>52</v>
      </c>
      <c r="C26" s="26" t="s">
        <v>53</v>
      </c>
      <c r="D26" s="27">
        <v>50</v>
      </c>
      <c r="E26" s="28">
        <f t="shared" si="0"/>
        <v>960.3174603174604</v>
      </c>
      <c r="F26" s="29">
        <f t="shared" si="1"/>
        <v>14</v>
      </c>
      <c r="G26" s="30">
        <v>1504</v>
      </c>
      <c r="H26" s="31">
        <f t="shared" si="2"/>
        <v>186.11111111111111</v>
      </c>
      <c r="I26" s="29">
        <f t="shared" si="3"/>
        <v>37</v>
      </c>
      <c r="J26" s="27">
        <v>148</v>
      </c>
      <c r="K26" s="28">
        <f t="shared" si="4"/>
        <v>922.2222222222223</v>
      </c>
      <c r="L26" s="29">
        <f t="shared" si="5"/>
        <v>11</v>
      </c>
      <c r="M26" s="27">
        <v>18</v>
      </c>
      <c r="N26" s="28">
        <f t="shared" si="6"/>
        <v>986.6666666666667</v>
      </c>
      <c r="O26" s="29">
        <f t="shared" si="7"/>
        <v>9</v>
      </c>
      <c r="P26" s="27">
        <v>7</v>
      </c>
      <c r="Q26" s="28">
        <f t="shared" si="8"/>
        <v>994.8148148148148</v>
      </c>
      <c r="R26" s="29">
        <f t="shared" si="9"/>
        <v>7</v>
      </c>
      <c r="S26" s="32">
        <f t="shared" si="10"/>
        <v>4050.132275132275</v>
      </c>
    </row>
    <row r="27" spans="1:19" ht="26.25">
      <c r="A27" s="24">
        <v>22</v>
      </c>
      <c r="B27" s="25" t="s">
        <v>54</v>
      </c>
      <c r="C27" s="26" t="s">
        <v>49</v>
      </c>
      <c r="D27" s="27">
        <v>50</v>
      </c>
      <c r="E27" s="28">
        <f t="shared" si="0"/>
        <v>960.3174603174604</v>
      </c>
      <c r="F27" s="29">
        <f t="shared" si="1"/>
        <v>14</v>
      </c>
      <c r="G27" s="30">
        <v>220</v>
      </c>
      <c r="H27" s="31">
        <f t="shared" si="2"/>
        <v>899.4444444444445</v>
      </c>
      <c r="I27" s="29">
        <f t="shared" si="3"/>
        <v>7</v>
      </c>
      <c r="J27" s="27">
        <v>328</v>
      </c>
      <c r="K27" s="28">
        <f t="shared" si="4"/>
        <v>779.3650793650794</v>
      </c>
      <c r="L27" s="29">
        <f t="shared" si="5"/>
        <v>23</v>
      </c>
      <c r="M27" s="27">
        <v>395</v>
      </c>
      <c r="N27" s="28">
        <f t="shared" si="6"/>
        <v>707.4074074074074</v>
      </c>
      <c r="O27" s="29">
        <f t="shared" si="7"/>
        <v>28</v>
      </c>
      <c r="P27" s="27">
        <v>430</v>
      </c>
      <c r="Q27" s="28">
        <f t="shared" si="8"/>
        <v>681.4814814814814</v>
      </c>
      <c r="R27" s="29">
        <f t="shared" si="9"/>
        <v>28</v>
      </c>
      <c r="S27" s="32">
        <f t="shared" si="10"/>
        <v>4028.015873015873</v>
      </c>
    </row>
    <row r="28" spans="1:19" ht="26.25">
      <c r="A28" s="24">
        <v>23</v>
      </c>
      <c r="B28" s="25" t="s">
        <v>55</v>
      </c>
      <c r="C28" s="26" t="s">
        <v>160</v>
      </c>
      <c r="D28" s="27">
        <v>35</v>
      </c>
      <c r="E28" s="28">
        <f t="shared" si="0"/>
        <v>972.2222222222222</v>
      </c>
      <c r="F28" s="29">
        <f t="shared" si="1"/>
        <v>10</v>
      </c>
      <c r="G28" s="30">
        <v>840</v>
      </c>
      <c r="H28" s="31">
        <f t="shared" si="2"/>
        <v>555</v>
      </c>
      <c r="I28" s="29">
        <f t="shared" si="3"/>
        <v>23</v>
      </c>
      <c r="J28" s="27">
        <v>623</v>
      </c>
      <c r="K28" s="28">
        <f t="shared" si="4"/>
        <v>545.2380952380952</v>
      </c>
      <c r="L28" s="29">
        <f t="shared" si="5"/>
        <v>34</v>
      </c>
      <c r="M28" s="27">
        <v>22</v>
      </c>
      <c r="N28" s="28">
        <f t="shared" si="6"/>
        <v>983.7037037037037</v>
      </c>
      <c r="O28" s="29">
        <f t="shared" si="7"/>
        <v>11</v>
      </c>
      <c r="P28" s="27">
        <v>54</v>
      </c>
      <c r="Q28" s="28">
        <f t="shared" si="8"/>
        <v>960</v>
      </c>
      <c r="R28" s="29">
        <f t="shared" si="9"/>
        <v>17</v>
      </c>
      <c r="S28" s="32">
        <f t="shared" si="10"/>
        <v>4016.1640211640206</v>
      </c>
    </row>
    <row r="29" spans="1:19" ht="26.25">
      <c r="A29" s="24">
        <v>24</v>
      </c>
      <c r="B29" s="25" t="s">
        <v>56</v>
      </c>
      <c r="C29" s="26" t="s">
        <v>57</v>
      </c>
      <c r="D29" s="27">
        <v>75</v>
      </c>
      <c r="E29" s="28">
        <f t="shared" si="0"/>
        <v>940.4761904761905</v>
      </c>
      <c r="F29" s="29">
        <f t="shared" si="1"/>
        <v>28</v>
      </c>
      <c r="G29" s="30">
        <v>644</v>
      </c>
      <c r="H29" s="31">
        <f t="shared" si="2"/>
        <v>663.8888888888889</v>
      </c>
      <c r="I29" s="29">
        <f t="shared" si="3"/>
        <v>17</v>
      </c>
      <c r="J29" s="27">
        <v>413</v>
      </c>
      <c r="K29" s="28">
        <f t="shared" si="4"/>
        <v>711.9047619047619</v>
      </c>
      <c r="L29" s="29">
        <f t="shared" si="5"/>
        <v>27</v>
      </c>
      <c r="M29" s="27">
        <v>439</v>
      </c>
      <c r="N29" s="28">
        <f t="shared" si="6"/>
        <v>674.8148148148149</v>
      </c>
      <c r="O29" s="29">
        <f t="shared" si="7"/>
        <v>30</v>
      </c>
      <c r="P29" s="27">
        <v>182</v>
      </c>
      <c r="Q29" s="28">
        <f t="shared" si="8"/>
        <v>865.1851851851852</v>
      </c>
      <c r="R29" s="29">
        <f t="shared" si="9"/>
        <v>24</v>
      </c>
      <c r="S29" s="32">
        <f t="shared" si="10"/>
        <v>3856.269841269841</v>
      </c>
    </row>
    <row r="30" spans="1:19" ht="26.25">
      <c r="A30" s="24">
        <v>25</v>
      </c>
      <c r="B30" s="25" t="s">
        <v>58</v>
      </c>
      <c r="C30" s="26" t="s">
        <v>59</v>
      </c>
      <c r="D30" s="27">
        <v>45</v>
      </c>
      <c r="E30" s="28">
        <f t="shared" si="0"/>
        <v>964.2857142857143</v>
      </c>
      <c r="F30" s="29">
        <f t="shared" si="1"/>
        <v>13</v>
      </c>
      <c r="G30" s="30">
        <v>1510</v>
      </c>
      <c r="H30" s="31">
        <f t="shared" si="2"/>
        <v>182.7777777777778</v>
      </c>
      <c r="I30" s="29">
        <f t="shared" si="3"/>
        <v>38</v>
      </c>
      <c r="J30" s="27">
        <v>558</v>
      </c>
      <c r="K30" s="28">
        <f t="shared" si="4"/>
        <v>596.8253968253969</v>
      </c>
      <c r="L30" s="29">
        <f t="shared" si="5"/>
        <v>29</v>
      </c>
      <c r="M30" s="27">
        <v>25</v>
      </c>
      <c r="N30" s="28">
        <f t="shared" si="6"/>
        <v>981.4814814814815</v>
      </c>
      <c r="O30" s="29">
        <f t="shared" si="7"/>
        <v>13</v>
      </c>
      <c r="P30" s="27">
        <v>22</v>
      </c>
      <c r="Q30" s="28">
        <f t="shared" si="8"/>
        <v>983.7037037037037</v>
      </c>
      <c r="R30" s="29">
        <f t="shared" si="9"/>
        <v>13</v>
      </c>
      <c r="S30" s="32">
        <f t="shared" si="10"/>
        <v>3709.074074074075</v>
      </c>
    </row>
    <row r="31" spans="1:19" ht="15">
      <c r="A31" s="24">
        <v>26</v>
      </c>
      <c r="B31" s="25" t="s">
        <v>60</v>
      </c>
      <c r="C31" s="26" t="s">
        <v>29</v>
      </c>
      <c r="D31" s="27">
        <v>65</v>
      </c>
      <c r="E31" s="28">
        <f t="shared" si="0"/>
        <v>948.4126984126983</v>
      </c>
      <c r="F31" s="29">
        <f t="shared" si="1"/>
        <v>27</v>
      </c>
      <c r="G31" s="30">
        <v>1110</v>
      </c>
      <c r="H31" s="33">
        <f t="shared" si="2"/>
        <v>405</v>
      </c>
      <c r="I31" s="29">
        <f t="shared" si="3"/>
        <v>30</v>
      </c>
      <c r="J31" s="27">
        <v>321</v>
      </c>
      <c r="K31" s="28">
        <f t="shared" si="4"/>
        <v>784.9206349206349</v>
      </c>
      <c r="L31" s="29">
        <f t="shared" si="5"/>
        <v>22</v>
      </c>
      <c r="M31" s="27">
        <v>225</v>
      </c>
      <c r="N31" s="28">
        <f t="shared" si="6"/>
        <v>833.3333333333334</v>
      </c>
      <c r="O31" s="29">
        <f t="shared" si="7"/>
        <v>27</v>
      </c>
      <c r="P31" s="27">
        <v>432</v>
      </c>
      <c r="Q31" s="28">
        <f t="shared" si="8"/>
        <v>680</v>
      </c>
      <c r="R31" s="29">
        <f t="shared" si="9"/>
        <v>29</v>
      </c>
      <c r="S31" s="32">
        <f t="shared" si="10"/>
        <v>3651.6666666666665</v>
      </c>
    </row>
    <row r="32" spans="1:19" ht="15">
      <c r="A32" s="24">
        <v>27</v>
      </c>
      <c r="B32" s="25" t="s">
        <v>61</v>
      </c>
      <c r="C32" s="26" t="s">
        <v>49</v>
      </c>
      <c r="D32" s="27">
        <v>115</v>
      </c>
      <c r="E32" s="28">
        <f t="shared" si="0"/>
        <v>908.7301587301587</v>
      </c>
      <c r="F32" s="29">
        <f t="shared" si="1"/>
        <v>35</v>
      </c>
      <c r="G32" s="30">
        <v>920</v>
      </c>
      <c r="H32" s="31">
        <f t="shared" si="2"/>
        <v>510.55555555555554</v>
      </c>
      <c r="I32" s="29">
        <f t="shared" si="3"/>
        <v>27</v>
      </c>
      <c r="J32" s="27">
        <v>160</v>
      </c>
      <c r="K32" s="28">
        <f t="shared" si="4"/>
        <v>912.6984126984127</v>
      </c>
      <c r="L32" s="29">
        <f t="shared" si="5"/>
        <v>12</v>
      </c>
      <c r="M32" s="27">
        <v>435</v>
      </c>
      <c r="N32" s="28">
        <f t="shared" si="6"/>
        <v>677.7777777777778</v>
      </c>
      <c r="O32" s="29">
        <f t="shared" si="7"/>
        <v>29</v>
      </c>
      <c r="P32" s="27">
        <v>800</v>
      </c>
      <c r="Q32" s="28">
        <f t="shared" si="8"/>
        <v>407.4074074074074</v>
      </c>
      <c r="R32" s="29">
        <f t="shared" si="9"/>
        <v>33</v>
      </c>
      <c r="S32" s="32">
        <f t="shared" si="10"/>
        <v>3417.169312169312</v>
      </c>
    </row>
    <row r="33" spans="1:19" ht="26.25">
      <c r="A33" s="24">
        <v>28</v>
      </c>
      <c r="B33" s="25" t="s">
        <v>62</v>
      </c>
      <c r="C33" s="26" t="s">
        <v>161</v>
      </c>
      <c r="D33" s="27">
        <v>76</v>
      </c>
      <c r="E33" s="28">
        <f t="shared" si="0"/>
        <v>939.6825396825396</v>
      </c>
      <c r="F33" s="29">
        <f t="shared" si="1"/>
        <v>32</v>
      </c>
      <c r="G33" s="30">
        <v>799</v>
      </c>
      <c r="H33" s="31">
        <f t="shared" si="2"/>
        <v>577.7777777777777</v>
      </c>
      <c r="I33" s="29">
        <f t="shared" si="3"/>
        <v>22</v>
      </c>
      <c r="J33" s="27">
        <v>574</v>
      </c>
      <c r="K33" s="28">
        <f t="shared" si="4"/>
        <v>584.1269841269842</v>
      </c>
      <c r="L33" s="29">
        <f t="shared" si="5"/>
        <v>32</v>
      </c>
      <c r="M33" s="27">
        <v>1003</v>
      </c>
      <c r="N33" s="28">
        <f t="shared" si="6"/>
        <v>257.03703703703707</v>
      </c>
      <c r="O33" s="29">
        <f t="shared" si="7"/>
        <v>36</v>
      </c>
      <c r="P33" s="27">
        <v>36</v>
      </c>
      <c r="Q33" s="28">
        <f t="shared" si="8"/>
        <v>973.3333333333334</v>
      </c>
      <c r="R33" s="29">
        <f t="shared" si="9"/>
        <v>15</v>
      </c>
      <c r="S33" s="32">
        <f t="shared" si="10"/>
        <v>3331.957671957672</v>
      </c>
    </row>
    <row r="34" spans="1:19" ht="26.25">
      <c r="A34" s="24">
        <v>29</v>
      </c>
      <c r="B34" s="25" t="s">
        <v>63</v>
      </c>
      <c r="C34" s="26" t="s">
        <v>64</v>
      </c>
      <c r="D34" s="27">
        <v>75</v>
      </c>
      <c r="E34" s="28">
        <f t="shared" si="0"/>
        <v>940.4761904761905</v>
      </c>
      <c r="F34" s="29">
        <f t="shared" si="1"/>
        <v>28</v>
      </c>
      <c r="G34" s="30">
        <v>843</v>
      </c>
      <c r="H34" s="31">
        <f t="shared" si="2"/>
        <v>553.3333333333334</v>
      </c>
      <c r="I34" s="29">
        <f t="shared" si="3"/>
        <v>24</v>
      </c>
      <c r="J34" s="27">
        <v>128</v>
      </c>
      <c r="K34" s="28">
        <f t="shared" si="4"/>
        <v>938.0952380952381</v>
      </c>
      <c r="L34" s="29">
        <f t="shared" si="5"/>
        <v>9</v>
      </c>
      <c r="M34" s="27">
        <v>1110</v>
      </c>
      <c r="N34" s="28">
        <f t="shared" si="6"/>
        <v>177.77777777777777</v>
      </c>
      <c r="O34" s="29">
        <f t="shared" si="7"/>
        <v>38</v>
      </c>
      <c r="P34" s="27">
        <v>785</v>
      </c>
      <c r="Q34" s="28">
        <f t="shared" si="8"/>
        <v>418.51851851851853</v>
      </c>
      <c r="R34" s="29">
        <f t="shared" si="9"/>
        <v>32</v>
      </c>
      <c r="S34" s="32">
        <f t="shared" si="10"/>
        <v>3028.2010582010585</v>
      </c>
    </row>
    <row r="35" spans="1:19" ht="15">
      <c r="A35" s="24">
        <v>30</v>
      </c>
      <c r="B35" s="25" t="s">
        <v>66</v>
      </c>
      <c r="C35" s="26" t="s">
        <v>49</v>
      </c>
      <c r="D35" s="27">
        <v>655</v>
      </c>
      <c r="E35" s="28">
        <f t="shared" si="0"/>
        <v>480.1587301587302</v>
      </c>
      <c r="F35" s="29">
        <f t="shared" si="1"/>
        <v>38</v>
      </c>
      <c r="G35" s="30">
        <v>1210</v>
      </c>
      <c r="H35" s="33">
        <f t="shared" si="2"/>
        <v>349.44444444444446</v>
      </c>
      <c r="I35" s="29">
        <f t="shared" si="3"/>
        <v>34</v>
      </c>
      <c r="J35" s="27">
        <v>385</v>
      </c>
      <c r="K35" s="28">
        <f t="shared" si="4"/>
        <v>734.1269841269841</v>
      </c>
      <c r="L35" s="29">
        <f t="shared" si="5"/>
        <v>25</v>
      </c>
      <c r="M35" s="27">
        <v>160</v>
      </c>
      <c r="N35" s="28">
        <f t="shared" si="6"/>
        <v>881.4814814814815</v>
      </c>
      <c r="O35" s="29">
        <f t="shared" si="7"/>
        <v>26</v>
      </c>
      <c r="P35" s="27">
        <v>675</v>
      </c>
      <c r="Q35" s="28">
        <f t="shared" si="8"/>
        <v>500</v>
      </c>
      <c r="R35" s="29">
        <f t="shared" si="9"/>
        <v>30</v>
      </c>
      <c r="S35" s="32">
        <f t="shared" si="10"/>
        <v>2945.21164021164</v>
      </c>
    </row>
    <row r="36" spans="1:19" ht="26.25">
      <c r="A36" s="24">
        <v>31</v>
      </c>
      <c r="B36" s="25" t="s">
        <v>67</v>
      </c>
      <c r="C36" s="26" t="s">
        <v>68</v>
      </c>
      <c r="D36" s="27">
        <v>60</v>
      </c>
      <c r="E36" s="28">
        <f t="shared" si="0"/>
        <v>952.3809523809523</v>
      </c>
      <c r="F36" s="29">
        <f t="shared" si="1"/>
        <v>25</v>
      </c>
      <c r="G36" s="30">
        <v>530</v>
      </c>
      <c r="H36" s="31">
        <f t="shared" si="2"/>
        <v>727.2222222222222</v>
      </c>
      <c r="I36" s="29">
        <f t="shared" si="3"/>
        <v>13</v>
      </c>
      <c r="J36" s="27">
        <v>973</v>
      </c>
      <c r="K36" s="28">
        <f t="shared" si="4"/>
        <v>267.46031746031747</v>
      </c>
      <c r="L36" s="29">
        <f t="shared" si="5"/>
        <v>36</v>
      </c>
      <c r="M36" s="27">
        <v>1010</v>
      </c>
      <c r="N36" s="28">
        <f t="shared" si="6"/>
        <v>251.85185185185182</v>
      </c>
      <c r="O36" s="29">
        <f t="shared" si="7"/>
        <v>37</v>
      </c>
      <c r="P36" s="27">
        <v>355</v>
      </c>
      <c r="Q36" s="28">
        <f t="shared" si="8"/>
        <v>737.0370370370371</v>
      </c>
      <c r="R36" s="29">
        <f t="shared" si="9"/>
        <v>27</v>
      </c>
      <c r="S36" s="32">
        <f t="shared" si="10"/>
        <v>2935.9523809523807</v>
      </c>
    </row>
    <row r="37" spans="1:19" ht="26.25">
      <c r="A37" s="24">
        <v>32</v>
      </c>
      <c r="B37" s="25" t="s">
        <v>69</v>
      </c>
      <c r="C37" s="26" t="s">
        <v>70</v>
      </c>
      <c r="D37" s="27">
        <v>102</v>
      </c>
      <c r="E37" s="28">
        <f t="shared" si="0"/>
        <v>919.047619047619</v>
      </c>
      <c r="F37" s="29">
        <f t="shared" si="1"/>
        <v>34</v>
      </c>
      <c r="G37" s="30">
        <v>590</v>
      </c>
      <c r="H37" s="31">
        <f t="shared" si="2"/>
        <v>693.8888888888889</v>
      </c>
      <c r="I37" s="29">
        <f t="shared" si="3"/>
        <v>15</v>
      </c>
      <c r="J37" s="27">
        <v>778</v>
      </c>
      <c r="K37" s="28">
        <f t="shared" si="4"/>
        <v>422.22222222222223</v>
      </c>
      <c r="L37" s="29">
        <f t="shared" si="5"/>
        <v>35</v>
      </c>
      <c r="M37" s="27">
        <v>690</v>
      </c>
      <c r="N37" s="28">
        <f t="shared" si="6"/>
        <v>488.88888888888886</v>
      </c>
      <c r="O37" s="29">
        <f t="shared" si="7"/>
        <v>33</v>
      </c>
      <c r="P37" s="27">
        <v>895</v>
      </c>
      <c r="Q37" s="28">
        <f t="shared" si="8"/>
        <v>337.037037037037</v>
      </c>
      <c r="R37" s="29">
        <f t="shared" si="9"/>
        <v>34</v>
      </c>
      <c r="S37" s="32">
        <f t="shared" si="10"/>
        <v>2861.0846560846558</v>
      </c>
    </row>
    <row r="38" spans="1:19" ht="39">
      <c r="A38" s="24">
        <v>33</v>
      </c>
      <c r="B38" s="25" t="s">
        <v>71</v>
      </c>
      <c r="C38" s="26" t="s">
        <v>162</v>
      </c>
      <c r="D38" s="27">
        <v>50</v>
      </c>
      <c r="E38" s="28">
        <f t="shared" si="0"/>
        <v>960.3174603174604</v>
      </c>
      <c r="F38" s="29">
        <f t="shared" si="1"/>
        <v>14</v>
      </c>
      <c r="G38" s="30">
        <v>1035</v>
      </c>
      <c r="H38" s="31">
        <f t="shared" si="2"/>
        <v>446.66666666666663</v>
      </c>
      <c r="I38" s="29">
        <f t="shared" si="3"/>
        <v>29</v>
      </c>
      <c r="J38" s="27">
        <v>558</v>
      </c>
      <c r="K38" s="28">
        <f t="shared" si="4"/>
        <v>596.8253968253969</v>
      </c>
      <c r="L38" s="29">
        <f t="shared" si="5"/>
        <v>29</v>
      </c>
      <c r="M38" s="27">
        <f>540+25+0</f>
        <v>565</v>
      </c>
      <c r="N38" s="28">
        <f t="shared" si="6"/>
        <v>581.4814814814815</v>
      </c>
      <c r="O38" s="29">
        <f t="shared" si="7"/>
        <v>32</v>
      </c>
      <c r="P38" s="27">
        <f>990+75+10+30</f>
        <v>1105</v>
      </c>
      <c r="Q38" s="28">
        <f t="shared" si="8"/>
        <v>181.4814814814815</v>
      </c>
      <c r="R38" s="29">
        <f t="shared" si="9"/>
        <v>37</v>
      </c>
      <c r="S38" s="32">
        <f t="shared" si="10"/>
        <v>2766.7724867724864</v>
      </c>
    </row>
    <row r="39" spans="1:19" ht="15">
      <c r="A39" s="24">
        <v>34</v>
      </c>
      <c r="B39" s="25" t="s">
        <v>72</v>
      </c>
      <c r="C39" s="26" t="s">
        <v>49</v>
      </c>
      <c r="D39" s="27">
        <v>295</v>
      </c>
      <c r="E39" s="28">
        <f t="shared" si="0"/>
        <v>765.8730158730159</v>
      </c>
      <c r="F39" s="29">
        <f t="shared" si="1"/>
        <v>37</v>
      </c>
      <c r="G39" s="30">
        <v>864</v>
      </c>
      <c r="H39" s="31">
        <f t="shared" si="2"/>
        <v>541.6666666666666</v>
      </c>
      <c r="I39" s="29">
        <f t="shared" si="3"/>
        <v>25</v>
      </c>
      <c r="J39" s="27">
        <v>588</v>
      </c>
      <c r="K39" s="28">
        <f t="shared" si="4"/>
        <v>573.015873015873</v>
      </c>
      <c r="L39" s="29">
        <f t="shared" si="5"/>
        <v>33</v>
      </c>
      <c r="M39" s="27">
        <v>760</v>
      </c>
      <c r="N39" s="28">
        <f t="shared" si="6"/>
        <v>437.03703703703707</v>
      </c>
      <c r="O39" s="29">
        <f t="shared" si="7"/>
        <v>34</v>
      </c>
      <c r="P39" s="27">
        <v>965</v>
      </c>
      <c r="Q39" s="28">
        <f t="shared" si="8"/>
        <v>285.1851851851852</v>
      </c>
      <c r="R39" s="29">
        <f t="shared" si="9"/>
        <v>36</v>
      </c>
      <c r="S39" s="32">
        <f t="shared" si="10"/>
        <v>2602.777777777778</v>
      </c>
    </row>
    <row r="40" spans="1:19" ht="15">
      <c r="A40" s="24">
        <v>35</v>
      </c>
      <c r="B40" s="25" t="s">
        <v>73</v>
      </c>
      <c r="C40" s="26" t="s">
        <v>74</v>
      </c>
      <c r="D40" s="27" t="s">
        <v>75</v>
      </c>
      <c r="E40" s="28">
        <f t="shared" si="0"/>
        <v>0</v>
      </c>
      <c r="F40" s="29" t="s">
        <v>76</v>
      </c>
      <c r="G40" s="30" t="s">
        <v>75</v>
      </c>
      <c r="H40" s="31">
        <f t="shared" si="2"/>
        <v>0</v>
      </c>
      <c r="I40" s="29" t="s">
        <v>76</v>
      </c>
      <c r="J40" s="27">
        <v>560</v>
      </c>
      <c r="K40" s="28">
        <f t="shared" si="4"/>
        <v>595.2380952380952</v>
      </c>
      <c r="L40" s="29">
        <f t="shared" si="5"/>
        <v>31</v>
      </c>
      <c r="M40" s="27">
        <v>1</v>
      </c>
      <c r="N40" s="28">
        <f t="shared" si="6"/>
        <v>999.2592592592592</v>
      </c>
      <c r="O40" s="29">
        <f t="shared" si="7"/>
        <v>3</v>
      </c>
      <c r="P40" s="27">
        <v>10</v>
      </c>
      <c r="Q40" s="28">
        <f t="shared" si="8"/>
        <v>992.5925925925926</v>
      </c>
      <c r="R40" s="29">
        <f t="shared" si="9"/>
        <v>8</v>
      </c>
      <c r="S40" s="32">
        <f t="shared" si="10"/>
        <v>2587.089947089947</v>
      </c>
    </row>
    <row r="41" spans="1:19" ht="26.25">
      <c r="A41" s="24">
        <v>36</v>
      </c>
      <c r="B41" s="25" t="s">
        <v>77</v>
      </c>
      <c r="C41" s="26" t="s">
        <v>49</v>
      </c>
      <c r="D41" s="27">
        <v>51</v>
      </c>
      <c r="E41" s="28">
        <f t="shared" si="0"/>
        <v>959.5238095238095</v>
      </c>
      <c r="F41" s="29">
        <f>RANK(E41,E$6:E$46,0)</f>
        <v>23</v>
      </c>
      <c r="G41" s="30">
        <v>1129</v>
      </c>
      <c r="H41" s="31">
        <f t="shared" si="2"/>
        <v>394.44444444444446</v>
      </c>
      <c r="I41" s="29">
        <f>RANK(H41,H$6:H$46,0)</f>
        <v>33</v>
      </c>
      <c r="J41" s="27" t="s">
        <v>75</v>
      </c>
      <c r="K41" s="28">
        <f t="shared" si="4"/>
        <v>0</v>
      </c>
      <c r="L41" s="29">
        <f t="shared" si="5"/>
        <v>39</v>
      </c>
      <c r="M41" s="27">
        <v>130</v>
      </c>
      <c r="N41" s="28">
        <f t="shared" si="6"/>
        <v>903.7037037037037</v>
      </c>
      <c r="O41" s="29">
        <f t="shared" si="7"/>
        <v>25</v>
      </c>
      <c r="P41" s="27">
        <v>1170</v>
      </c>
      <c r="Q41" s="28">
        <f t="shared" si="8"/>
        <v>133.33333333333334</v>
      </c>
      <c r="R41" s="29">
        <f t="shared" si="9"/>
        <v>38</v>
      </c>
      <c r="S41" s="32">
        <f t="shared" si="10"/>
        <v>2391.005291005291</v>
      </c>
    </row>
    <row r="42" spans="1:19" ht="15">
      <c r="A42" s="24">
        <v>37</v>
      </c>
      <c r="B42" s="25" t="s">
        <v>78</v>
      </c>
      <c r="C42" s="26" t="s">
        <v>49</v>
      </c>
      <c r="D42" s="27">
        <v>950</v>
      </c>
      <c r="E42" s="28">
        <f t="shared" si="0"/>
        <v>246.03174603174602</v>
      </c>
      <c r="F42" s="29">
        <f>RANK(E42,E$6:E$46,0)</f>
        <v>39</v>
      </c>
      <c r="G42" s="30">
        <v>1120</v>
      </c>
      <c r="H42" s="33">
        <f t="shared" si="2"/>
        <v>399.44444444444446</v>
      </c>
      <c r="I42" s="29">
        <f>RANK(H42,H$6:H$46,0)</f>
        <v>31</v>
      </c>
      <c r="J42" s="27">
        <v>390</v>
      </c>
      <c r="K42" s="28">
        <f t="shared" si="4"/>
        <v>730.1587301587301</v>
      </c>
      <c r="L42" s="29">
        <f t="shared" si="5"/>
        <v>26</v>
      </c>
      <c r="M42" s="27">
        <v>450</v>
      </c>
      <c r="N42" s="28">
        <f t="shared" si="6"/>
        <v>666.6666666666666</v>
      </c>
      <c r="O42" s="29">
        <f t="shared" si="7"/>
        <v>31</v>
      </c>
      <c r="P42" s="27">
        <v>900</v>
      </c>
      <c r="Q42" s="28">
        <f t="shared" si="8"/>
        <v>333.3333333333333</v>
      </c>
      <c r="R42" s="29">
        <f t="shared" si="9"/>
        <v>35</v>
      </c>
      <c r="S42" s="32">
        <f t="shared" si="10"/>
        <v>2375.6349206349205</v>
      </c>
    </row>
    <row r="43" spans="1:19" ht="15">
      <c r="A43" s="24">
        <v>38</v>
      </c>
      <c r="B43" s="25" t="s">
        <v>79</v>
      </c>
      <c r="C43" s="26" t="s">
        <v>80</v>
      </c>
      <c r="D43" s="27">
        <v>75</v>
      </c>
      <c r="E43" s="28">
        <f t="shared" si="0"/>
        <v>940.4761904761905</v>
      </c>
      <c r="F43" s="29">
        <f>RANK(E43,E$6:E$46,0)</f>
        <v>28</v>
      </c>
      <c r="G43" s="30">
        <v>1464</v>
      </c>
      <c r="H43" s="31">
        <f t="shared" si="2"/>
        <v>208.33333333333334</v>
      </c>
      <c r="I43" s="29">
        <f>RANK(H43,H$6:H$46,0)</f>
        <v>36</v>
      </c>
      <c r="J43" s="27">
        <v>1045</v>
      </c>
      <c r="K43" s="28">
        <f t="shared" si="4"/>
        <v>210.31746031746033</v>
      </c>
      <c r="L43" s="29">
        <f t="shared" si="5"/>
        <v>37</v>
      </c>
      <c r="M43" s="27" t="s">
        <v>75</v>
      </c>
      <c r="N43" s="28">
        <f t="shared" si="6"/>
        <v>0</v>
      </c>
      <c r="O43" s="29" t="s">
        <v>76</v>
      </c>
      <c r="P43" s="27" t="s">
        <v>75</v>
      </c>
      <c r="Q43" s="28">
        <f t="shared" si="8"/>
        <v>0</v>
      </c>
      <c r="R43" s="29" t="s">
        <v>76</v>
      </c>
      <c r="S43" s="32">
        <f t="shared" si="10"/>
        <v>1359.126984126984</v>
      </c>
    </row>
    <row r="44" spans="1:19" ht="26.25">
      <c r="A44" s="24">
        <v>39</v>
      </c>
      <c r="B44" s="25" t="s">
        <v>81</v>
      </c>
      <c r="C44" s="26" t="s">
        <v>163</v>
      </c>
      <c r="D44" s="27">
        <v>125</v>
      </c>
      <c r="E44" s="28">
        <f t="shared" si="0"/>
        <v>900.7936507936508</v>
      </c>
      <c r="F44" s="29">
        <f>RANK(E44,E$6:E$46,0)</f>
        <v>36</v>
      </c>
      <c r="G44" s="30">
        <v>1345</v>
      </c>
      <c r="H44" s="31">
        <f t="shared" si="2"/>
        <v>274.44444444444446</v>
      </c>
      <c r="I44" s="29">
        <f>RANK(H44,H$6:H$46,0)</f>
        <v>35</v>
      </c>
      <c r="J44" s="27">
        <v>1119</v>
      </c>
      <c r="K44" s="28">
        <f t="shared" si="4"/>
        <v>151.58730158730157</v>
      </c>
      <c r="L44" s="29">
        <f t="shared" si="5"/>
        <v>38</v>
      </c>
      <c r="M44" s="27" t="s">
        <v>75</v>
      </c>
      <c r="N44" s="28">
        <f t="shared" si="6"/>
        <v>0</v>
      </c>
      <c r="O44" s="29" t="s">
        <v>76</v>
      </c>
      <c r="P44" s="27" t="s">
        <v>75</v>
      </c>
      <c r="Q44" s="28">
        <f t="shared" si="8"/>
        <v>0</v>
      </c>
      <c r="R44" s="29" t="s">
        <v>76</v>
      </c>
      <c r="S44" s="32">
        <f t="shared" si="10"/>
        <v>1326.8253968253966</v>
      </c>
    </row>
    <row r="45" spans="1:19" ht="15">
      <c r="A45" s="24">
        <v>40</v>
      </c>
      <c r="B45" s="25" t="s">
        <v>82</v>
      </c>
      <c r="C45" s="26" t="s">
        <v>83</v>
      </c>
      <c r="D45" s="27">
        <v>25</v>
      </c>
      <c r="E45" s="28">
        <f t="shared" si="0"/>
        <v>980.1587301587301</v>
      </c>
      <c r="F45" s="29">
        <f>RANK(E45,E$6:E$46,0)</f>
        <v>4</v>
      </c>
      <c r="G45" s="30" t="s">
        <v>75</v>
      </c>
      <c r="H45" s="33">
        <f t="shared" si="2"/>
        <v>0</v>
      </c>
      <c r="I45" s="29" t="s">
        <v>76</v>
      </c>
      <c r="J45" s="27" t="s">
        <v>75</v>
      </c>
      <c r="K45" s="28">
        <f t="shared" si="4"/>
        <v>0</v>
      </c>
      <c r="L45" s="29">
        <f t="shared" si="5"/>
        <v>39</v>
      </c>
      <c r="M45" s="27" t="s">
        <v>75</v>
      </c>
      <c r="N45" s="28">
        <f t="shared" si="6"/>
        <v>0</v>
      </c>
      <c r="O45" s="29" t="s">
        <v>76</v>
      </c>
      <c r="P45" s="27" t="s">
        <v>75</v>
      </c>
      <c r="Q45" s="28">
        <f t="shared" si="8"/>
        <v>0</v>
      </c>
      <c r="R45" s="29" t="s">
        <v>76</v>
      </c>
      <c r="S45" s="32">
        <f t="shared" si="10"/>
        <v>980.1587301587301</v>
      </c>
    </row>
    <row r="46" spans="1:19" ht="26.25">
      <c r="A46" s="35" t="s">
        <v>65</v>
      </c>
      <c r="B46" s="36" t="s">
        <v>84</v>
      </c>
      <c r="C46" s="37" t="s">
        <v>49</v>
      </c>
      <c r="D46" s="38" t="s">
        <v>75</v>
      </c>
      <c r="E46" s="39">
        <f t="shared" si="0"/>
        <v>0</v>
      </c>
      <c r="F46" s="40" t="s">
        <v>76</v>
      </c>
      <c r="G46" s="41" t="s">
        <v>75</v>
      </c>
      <c r="H46" s="42">
        <f t="shared" si="2"/>
        <v>0</v>
      </c>
      <c r="I46" s="40" t="s">
        <v>76</v>
      </c>
      <c r="J46" s="38" t="s">
        <v>75</v>
      </c>
      <c r="K46" s="39">
        <f t="shared" si="4"/>
        <v>0</v>
      </c>
      <c r="L46" s="40">
        <f t="shared" si="5"/>
        <v>39</v>
      </c>
      <c r="M46" s="38">
        <v>840</v>
      </c>
      <c r="N46" s="39">
        <f t="shared" si="6"/>
        <v>377.77777777777777</v>
      </c>
      <c r="O46" s="40">
        <f>RANK(N46,N$6:N$46,0)</f>
        <v>35</v>
      </c>
      <c r="P46" s="38">
        <v>720</v>
      </c>
      <c r="Q46" s="39">
        <f t="shared" si="8"/>
        <v>466.6666666666667</v>
      </c>
      <c r="R46" s="40">
        <f>RANK(Q46,Q$6:Q$46,0)</f>
        <v>31</v>
      </c>
      <c r="S46" s="43">
        <f t="shared" si="10"/>
        <v>844.4444444444445</v>
      </c>
    </row>
  </sheetData>
  <sheetProtection selectLockedCells="1" selectUnlockedCells="1"/>
  <mergeCells count="7">
    <mergeCell ref="A1:S1"/>
    <mergeCell ref="A2:C4"/>
    <mergeCell ref="D2:F2"/>
    <mergeCell ref="G2:I2"/>
    <mergeCell ref="J2:L2"/>
    <mergeCell ref="M2:O2"/>
    <mergeCell ref="P2:R2"/>
  </mergeCells>
  <printOptions/>
  <pageMargins left="0.5902777777777778" right="0.5902777777777778" top="0.5902777777777778" bottom="0.5902777777777778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:C4"/>
    </sheetView>
  </sheetViews>
  <sheetFormatPr defaultColWidth="9.00390625" defaultRowHeight="13.5"/>
  <cols>
    <col min="1" max="1" width="4.625" style="1" customWidth="1"/>
    <col min="2" max="2" width="24.625" style="0" customWidth="1"/>
    <col min="3" max="3" width="15.625" style="0" customWidth="1"/>
    <col min="4" max="4" width="4.625" style="0" customWidth="1"/>
    <col min="5" max="5" width="8.625" style="0" customWidth="1"/>
    <col min="6" max="7" width="4.625" style="0" customWidth="1"/>
    <col min="8" max="8" width="8.625" style="0" customWidth="1"/>
    <col min="9" max="10" width="4.625" style="0" customWidth="1"/>
    <col min="11" max="11" width="8.625" style="0" customWidth="1"/>
    <col min="12" max="13" width="4.625" style="0" customWidth="1"/>
    <col min="14" max="14" width="8.625" style="0" customWidth="1"/>
    <col min="15" max="16" width="4.625" style="0" customWidth="1"/>
    <col min="17" max="17" width="8.625" style="0" customWidth="1"/>
    <col min="18" max="18" width="4.625" style="0" customWidth="1"/>
    <col min="19" max="19" width="10.625" style="0" customWidth="1"/>
    <col min="20" max="16384" width="4.625" style="0" customWidth="1"/>
  </cols>
  <sheetData>
    <row r="1" spans="1:19" ht="24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3.5">
      <c r="A2" s="166" t="s">
        <v>85</v>
      </c>
      <c r="B2" s="166"/>
      <c r="C2" s="166"/>
      <c r="D2" s="164" t="s">
        <v>2</v>
      </c>
      <c r="E2" s="164"/>
      <c r="F2" s="164"/>
      <c r="G2" s="167" t="s">
        <v>3</v>
      </c>
      <c r="H2" s="167"/>
      <c r="I2" s="167"/>
      <c r="J2" s="164" t="s">
        <v>4</v>
      </c>
      <c r="K2" s="164"/>
      <c r="L2" s="164"/>
      <c r="M2" s="164" t="s">
        <v>5</v>
      </c>
      <c r="N2" s="164"/>
      <c r="O2" s="164"/>
      <c r="P2" s="164" t="s">
        <v>6</v>
      </c>
      <c r="Q2" s="164"/>
      <c r="R2" s="164"/>
      <c r="S2" s="2"/>
    </row>
    <row r="3" spans="1:19" ht="12.75" customHeight="1">
      <c r="A3" s="166"/>
      <c r="B3" s="166"/>
      <c r="C3" s="166"/>
      <c r="D3" s="3" t="s">
        <v>7</v>
      </c>
      <c r="E3" s="4">
        <f>14*90</f>
        <v>1260</v>
      </c>
      <c r="F3" s="5"/>
      <c r="G3" s="3" t="s">
        <v>7</v>
      </c>
      <c r="H3" s="9">
        <v>1800</v>
      </c>
      <c r="I3" s="44"/>
      <c r="J3" s="3" t="s">
        <v>7</v>
      </c>
      <c r="K3" s="9">
        <v>1260</v>
      </c>
      <c r="L3" s="11"/>
      <c r="M3" s="3" t="s">
        <v>7</v>
      </c>
      <c r="N3" s="9">
        <v>1350</v>
      </c>
      <c r="O3" s="11"/>
      <c r="P3" s="3" t="s">
        <v>7</v>
      </c>
      <c r="Q3" s="9">
        <v>1350</v>
      </c>
      <c r="R3" s="11"/>
      <c r="S3" s="12" t="s">
        <v>8</v>
      </c>
    </row>
    <row r="4" spans="1:19" ht="12.75" customHeight="1">
      <c r="A4" s="166"/>
      <c r="B4" s="166"/>
      <c r="C4" s="166"/>
      <c r="D4" s="3" t="s">
        <v>9</v>
      </c>
      <c r="E4" s="9">
        <f>MIN(D6:D16)</f>
        <v>25</v>
      </c>
      <c r="F4" s="11" t="s">
        <v>10</v>
      </c>
      <c r="G4" s="3" t="s">
        <v>9</v>
      </c>
      <c r="H4" s="9">
        <f>MIN(G6:G16)</f>
        <v>415</v>
      </c>
      <c r="I4" s="11" t="s">
        <v>10</v>
      </c>
      <c r="J4" s="3" t="s">
        <v>9</v>
      </c>
      <c r="K4" s="9">
        <f>MIN(J6:J16)</f>
        <v>119</v>
      </c>
      <c r="L4" s="11" t="s">
        <v>10</v>
      </c>
      <c r="M4" s="3" t="s">
        <v>9</v>
      </c>
      <c r="N4" s="9">
        <f>MIN(M6:M16)</f>
        <v>0</v>
      </c>
      <c r="O4" s="11" t="s">
        <v>10</v>
      </c>
      <c r="P4" s="3" t="s">
        <v>9</v>
      </c>
      <c r="Q4" s="9">
        <f>MIN(P6:P16)</f>
        <v>0</v>
      </c>
      <c r="R4" s="11" t="s">
        <v>10</v>
      </c>
      <c r="S4" s="5"/>
    </row>
    <row r="5" spans="1:19" ht="13.5">
      <c r="A5" s="45" t="s">
        <v>11</v>
      </c>
      <c r="B5" s="18" t="s">
        <v>12</v>
      </c>
      <c r="C5" s="46" t="s">
        <v>164</v>
      </c>
      <c r="D5" s="17" t="s">
        <v>13</v>
      </c>
      <c r="E5" s="18" t="s">
        <v>14</v>
      </c>
      <c r="F5" s="19" t="s">
        <v>15</v>
      </c>
      <c r="G5" s="17" t="s">
        <v>13</v>
      </c>
      <c r="H5" s="18" t="s">
        <v>14</v>
      </c>
      <c r="I5" s="47" t="s">
        <v>16</v>
      </c>
      <c r="J5" s="17" t="s">
        <v>13</v>
      </c>
      <c r="K5" s="18" t="s">
        <v>14</v>
      </c>
      <c r="L5" s="12" t="s">
        <v>17</v>
      </c>
      <c r="M5" s="17" t="s">
        <v>13</v>
      </c>
      <c r="N5" s="18" t="s">
        <v>14</v>
      </c>
      <c r="O5" s="12" t="s">
        <v>18</v>
      </c>
      <c r="P5" s="17" t="s">
        <v>13</v>
      </c>
      <c r="Q5" s="18" t="s">
        <v>14</v>
      </c>
      <c r="R5" s="12" t="s">
        <v>19</v>
      </c>
      <c r="S5" s="12" t="s">
        <v>20</v>
      </c>
    </row>
    <row r="6" spans="1:19" ht="39">
      <c r="A6" s="48">
        <v>1</v>
      </c>
      <c r="B6" s="49" t="s">
        <v>86</v>
      </c>
      <c r="C6" s="50" t="s">
        <v>165</v>
      </c>
      <c r="D6" s="51">
        <v>25</v>
      </c>
      <c r="E6" s="52">
        <f aca="true" t="shared" si="0" ref="E6:E51">IF(D6="abs",0,IF(D6&lt;(E$3+E$4),(E$3+E$4-D6)/E$3*1000,1))</f>
        <v>1000</v>
      </c>
      <c r="F6" s="53">
        <f aca="true" t="shared" si="1" ref="F6:F15">RANK(E6,E$6:E$15,0)</f>
        <v>1</v>
      </c>
      <c r="G6" s="51">
        <v>415</v>
      </c>
      <c r="H6" s="52">
        <f aca="true" t="shared" si="2" ref="H6:H40">IF(G6="abs",0,IF(G6&lt;(H$3+H$4),(H$3+H$4-G6)/H$3*1000,1))</f>
        <v>1000</v>
      </c>
      <c r="I6" s="53">
        <f aca="true" t="shared" si="3" ref="I6:I15">RANK(H6,H$6:H$15,0)</f>
        <v>1</v>
      </c>
      <c r="J6" s="51">
        <v>119</v>
      </c>
      <c r="K6" s="52">
        <f aca="true" t="shared" si="4" ref="K6:K51">IF(J6="abs",0,IF(J6&lt;(K$3+K$4),(K$3+K$4-J6)/K$3*1000,1))</f>
        <v>1000</v>
      </c>
      <c r="L6" s="53">
        <f aca="true" t="shared" si="5" ref="L6:L15">RANK(K6,K$6:K$15,0)</f>
        <v>1</v>
      </c>
      <c r="M6" s="51">
        <v>0</v>
      </c>
      <c r="N6" s="52">
        <f aca="true" t="shared" si="6" ref="N6:N19">IF(M6="abs",0,IF(M6&lt;(N$3+N$4),(N$3+N$4-M6)/N$3*1000,1))</f>
        <v>1000</v>
      </c>
      <c r="O6" s="53">
        <f aca="true" t="shared" si="7" ref="O6:O15">RANK(N6,N$6:N$15,0)</f>
        <v>1</v>
      </c>
      <c r="P6" s="51">
        <v>0</v>
      </c>
      <c r="Q6" s="52">
        <f aca="true" t="shared" si="8" ref="Q6:Q46">IF(P6="abs",0,IF(P6&lt;(Q$3+Q$4),(Q$3+Q$4-P6)/Q$3*1000,1))</f>
        <v>1000</v>
      </c>
      <c r="R6" s="53">
        <f aca="true" t="shared" si="9" ref="R6:R15">RANK(Q6,Q$6:Q$15,0)</f>
        <v>1</v>
      </c>
      <c r="S6" s="54">
        <f aca="true" t="shared" si="10" ref="S6:S18">K6+E6+H6+Q6+N6</f>
        <v>5000</v>
      </c>
    </row>
    <row r="7" spans="1:19" ht="26.25">
      <c r="A7" s="55">
        <v>2</v>
      </c>
      <c r="B7" s="25" t="s">
        <v>87</v>
      </c>
      <c r="C7" s="26" t="s">
        <v>88</v>
      </c>
      <c r="D7" s="56">
        <v>60</v>
      </c>
      <c r="E7" s="28">
        <f t="shared" si="0"/>
        <v>972.2222222222222</v>
      </c>
      <c r="F7" s="29">
        <f t="shared" si="1"/>
        <v>5</v>
      </c>
      <c r="G7" s="56">
        <v>674</v>
      </c>
      <c r="H7" s="28">
        <f t="shared" si="2"/>
        <v>856.1111111111112</v>
      </c>
      <c r="I7" s="29">
        <f t="shared" si="3"/>
        <v>3</v>
      </c>
      <c r="J7" s="56">
        <v>236</v>
      </c>
      <c r="K7" s="28">
        <f t="shared" si="4"/>
        <v>907.1428571428571</v>
      </c>
      <c r="L7" s="29">
        <f t="shared" si="5"/>
        <v>3</v>
      </c>
      <c r="M7" s="56">
        <v>0</v>
      </c>
      <c r="N7" s="28">
        <f t="shared" si="6"/>
        <v>1000</v>
      </c>
      <c r="O7" s="29">
        <f t="shared" si="7"/>
        <v>1</v>
      </c>
      <c r="P7" s="56">
        <v>10</v>
      </c>
      <c r="Q7" s="28">
        <f t="shared" si="8"/>
        <v>992.5925925925926</v>
      </c>
      <c r="R7" s="29">
        <f t="shared" si="9"/>
        <v>2</v>
      </c>
      <c r="S7" s="32">
        <f t="shared" si="10"/>
        <v>4728.068783068783</v>
      </c>
    </row>
    <row r="8" spans="1:19" ht="26.25">
      <c r="A8" s="55">
        <v>3</v>
      </c>
      <c r="B8" s="34" t="s">
        <v>89</v>
      </c>
      <c r="C8" s="26" t="s">
        <v>90</v>
      </c>
      <c r="D8" s="56">
        <v>45</v>
      </c>
      <c r="E8" s="28">
        <f t="shared" si="0"/>
        <v>984.1269841269841</v>
      </c>
      <c r="F8" s="29">
        <f t="shared" si="1"/>
        <v>3</v>
      </c>
      <c r="G8" s="56">
        <v>605</v>
      </c>
      <c r="H8" s="28">
        <f t="shared" si="2"/>
        <v>894.4444444444445</v>
      </c>
      <c r="I8" s="29">
        <f t="shared" si="3"/>
        <v>2</v>
      </c>
      <c r="J8" s="56">
        <v>342</v>
      </c>
      <c r="K8" s="28">
        <f t="shared" si="4"/>
        <v>823.015873015873</v>
      </c>
      <c r="L8" s="29">
        <f t="shared" si="5"/>
        <v>4</v>
      </c>
      <c r="M8" s="56">
        <v>0</v>
      </c>
      <c r="N8" s="28">
        <f t="shared" si="6"/>
        <v>1000</v>
      </c>
      <c r="O8" s="29">
        <f t="shared" si="7"/>
        <v>1</v>
      </c>
      <c r="P8" s="56">
        <v>30</v>
      </c>
      <c r="Q8" s="28">
        <f t="shared" si="8"/>
        <v>977.7777777777777</v>
      </c>
      <c r="R8" s="29">
        <f t="shared" si="9"/>
        <v>4</v>
      </c>
      <c r="S8" s="32">
        <f t="shared" si="10"/>
        <v>4679.3650793650795</v>
      </c>
    </row>
    <row r="9" spans="1:19" ht="26.25">
      <c r="A9" s="55">
        <v>4</v>
      </c>
      <c r="B9" s="25" t="s">
        <v>91</v>
      </c>
      <c r="C9" s="26" t="s">
        <v>166</v>
      </c>
      <c r="D9" s="56">
        <v>135</v>
      </c>
      <c r="E9" s="28">
        <f t="shared" si="0"/>
        <v>912.6984126984127</v>
      </c>
      <c r="F9" s="29">
        <f t="shared" si="1"/>
        <v>6</v>
      </c>
      <c r="G9" s="56">
        <v>832</v>
      </c>
      <c r="H9" s="28">
        <f t="shared" si="2"/>
        <v>768.3333333333333</v>
      </c>
      <c r="I9" s="29">
        <f t="shared" si="3"/>
        <v>4</v>
      </c>
      <c r="J9" s="56">
        <v>579</v>
      </c>
      <c r="K9" s="28">
        <f t="shared" si="4"/>
        <v>634.9206349206349</v>
      </c>
      <c r="L9" s="29">
        <f t="shared" si="5"/>
        <v>6</v>
      </c>
      <c r="M9" s="56">
        <v>0</v>
      </c>
      <c r="N9" s="28">
        <f t="shared" si="6"/>
        <v>1000</v>
      </c>
      <c r="O9" s="29">
        <f t="shared" si="7"/>
        <v>1</v>
      </c>
      <c r="P9" s="56">
        <v>25</v>
      </c>
      <c r="Q9" s="28">
        <f t="shared" si="8"/>
        <v>981.4814814814815</v>
      </c>
      <c r="R9" s="29">
        <f t="shared" si="9"/>
        <v>3</v>
      </c>
      <c r="S9" s="32">
        <f t="shared" si="10"/>
        <v>4297.4338624338625</v>
      </c>
    </row>
    <row r="10" spans="1:19" ht="25.5" customHeight="1">
      <c r="A10" s="55">
        <v>5</v>
      </c>
      <c r="B10" s="34" t="s">
        <v>92</v>
      </c>
      <c r="C10" s="26" t="s">
        <v>57</v>
      </c>
      <c r="D10" s="56">
        <v>50</v>
      </c>
      <c r="E10" s="28">
        <f t="shared" si="0"/>
        <v>980.1587301587301</v>
      </c>
      <c r="F10" s="29">
        <f t="shared" si="1"/>
        <v>4</v>
      </c>
      <c r="G10" s="56">
        <v>1125</v>
      </c>
      <c r="H10" s="28">
        <f t="shared" si="2"/>
        <v>605.5555555555555</v>
      </c>
      <c r="I10" s="29">
        <f t="shared" si="3"/>
        <v>7</v>
      </c>
      <c r="J10" s="56">
        <v>653</v>
      </c>
      <c r="K10" s="28">
        <f t="shared" si="4"/>
        <v>576.1904761904761</v>
      </c>
      <c r="L10" s="29">
        <f t="shared" si="5"/>
        <v>7</v>
      </c>
      <c r="M10" s="56">
        <v>165</v>
      </c>
      <c r="N10" s="28">
        <f t="shared" si="6"/>
        <v>877.7777777777777</v>
      </c>
      <c r="O10" s="29">
        <f t="shared" si="7"/>
        <v>5</v>
      </c>
      <c r="P10" s="56">
        <v>190</v>
      </c>
      <c r="Q10" s="28">
        <f t="shared" si="8"/>
        <v>859.2592592592592</v>
      </c>
      <c r="R10" s="29">
        <f t="shared" si="9"/>
        <v>5</v>
      </c>
      <c r="S10" s="32">
        <f t="shared" si="10"/>
        <v>3898.941798941799</v>
      </c>
    </row>
    <row r="11" spans="1:19" ht="25.5" customHeight="1">
      <c r="A11" s="55">
        <v>6</v>
      </c>
      <c r="B11" s="34" t="s">
        <v>93</v>
      </c>
      <c r="C11" s="26" t="s">
        <v>167</v>
      </c>
      <c r="D11" s="56">
        <v>174</v>
      </c>
      <c r="E11" s="28">
        <f t="shared" si="0"/>
        <v>881.7460317460317</v>
      </c>
      <c r="F11" s="29">
        <f t="shared" si="1"/>
        <v>7</v>
      </c>
      <c r="G11" s="56">
        <v>1360</v>
      </c>
      <c r="H11" s="28">
        <f t="shared" si="2"/>
        <v>475</v>
      </c>
      <c r="I11" s="29">
        <f t="shared" si="3"/>
        <v>10</v>
      </c>
      <c r="J11" s="56">
        <v>196</v>
      </c>
      <c r="K11" s="28">
        <f t="shared" si="4"/>
        <v>938.8888888888889</v>
      </c>
      <c r="L11" s="29">
        <f t="shared" si="5"/>
        <v>2</v>
      </c>
      <c r="M11" s="56">
        <v>319</v>
      </c>
      <c r="N11" s="28">
        <f t="shared" si="6"/>
        <v>763.7037037037037</v>
      </c>
      <c r="O11" s="29">
        <f t="shared" si="7"/>
        <v>9</v>
      </c>
      <c r="P11" s="56">
        <v>319</v>
      </c>
      <c r="Q11" s="28">
        <f t="shared" si="8"/>
        <v>763.7037037037037</v>
      </c>
      <c r="R11" s="29">
        <f t="shared" si="9"/>
        <v>6</v>
      </c>
      <c r="S11" s="32">
        <f t="shared" si="10"/>
        <v>3823.0423280423274</v>
      </c>
    </row>
    <row r="12" spans="1:19" ht="25.5" customHeight="1">
      <c r="A12" s="55">
        <v>7</v>
      </c>
      <c r="B12" s="34" t="s">
        <v>94</v>
      </c>
      <c r="C12" s="26" t="s">
        <v>95</v>
      </c>
      <c r="D12" s="56">
        <v>175</v>
      </c>
      <c r="E12" s="28">
        <f t="shared" si="0"/>
        <v>880.952380952381</v>
      </c>
      <c r="F12" s="29">
        <f t="shared" si="1"/>
        <v>8</v>
      </c>
      <c r="G12" s="56">
        <v>1059</v>
      </c>
      <c r="H12" s="28">
        <f t="shared" si="2"/>
        <v>642.2222222222223</v>
      </c>
      <c r="I12" s="29">
        <f t="shared" si="3"/>
        <v>5</v>
      </c>
      <c r="J12" s="56">
        <v>468</v>
      </c>
      <c r="K12" s="28">
        <f t="shared" si="4"/>
        <v>723.015873015873</v>
      </c>
      <c r="L12" s="29">
        <f t="shared" si="5"/>
        <v>5</v>
      </c>
      <c r="M12" s="56">
        <v>301</v>
      </c>
      <c r="N12" s="28">
        <f t="shared" si="6"/>
        <v>777.0370370370371</v>
      </c>
      <c r="O12" s="29">
        <f t="shared" si="7"/>
        <v>8</v>
      </c>
      <c r="P12" s="56">
        <v>505</v>
      </c>
      <c r="Q12" s="28">
        <f t="shared" si="8"/>
        <v>625.9259259259259</v>
      </c>
      <c r="R12" s="29">
        <f t="shared" si="9"/>
        <v>8</v>
      </c>
      <c r="S12" s="32">
        <f t="shared" si="10"/>
        <v>3649.153439153439</v>
      </c>
    </row>
    <row r="13" spans="1:19" ht="25.5" customHeight="1">
      <c r="A13" s="55">
        <v>8</v>
      </c>
      <c r="B13" s="34" t="s">
        <v>96</v>
      </c>
      <c r="C13" s="26" t="s">
        <v>95</v>
      </c>
      <c r="D13" s="56">
        <v>190</v>
      </c>
      <c r="E13" s="28">
        <f t="shared" si="0"/>
        <v>869.047619047619</v>
      </c>
      <c r="F13" s="29">
        <f t="shared" si="1"/>
        <v>9</v>
      </c>
      <c r="G13" s="56">
        <v>1094</v>
      </c>
      <c r="H13" s="28">
        <f t="shared" si="2"/>
        <v>622.7777777777777</v>
      </c>
      <c r="I13" s="29">
        <f t="shared" si="3"/>
        <v>6</v>
      </c>
      <c r="J13" s="56">
        <v>1197</v>
      </c>
      <c r="K13" s="28">
        <f t="shared" si="4"/>
        <v>144.44444444444443</v>
      </c>
      <c r="L13" s="29">
        <f t="shared" si="5"/>
        <v>9</v>
      </c>
      <c r="M13" s="56">
        <v>227</v>
      </c>
      <c r="N13" s="28">
        <f t="shared" si="6"/>
        <v>831.8518518518518</v>
      </c>
      <c r="O13" s="29">
        <f t="shared" si="7"/>
        <v>6</v>
      </c>
      <c r="P13" s="56">
        <v>492</v>
      </c>
      <c r="Q13" s="28">
        <f t="shared" si="8"/>
        <v>635.5555555555555</v>
      </c>
      <c r="R13" s="29">
        <f t="shared" si="9"/>
        <v>7</v>
      </c>
      <c r="S13" s="32">
        <f t="shared" si="10"/>
        <v>3103.6772486772484</v>
      </c>
    </row>
    <row r="14" spans="1:19" ht="25.5" customHeight="1">
      <c r="A14" s="55">
        <v>9</v>
      </c>
      <c r="B14" s="34" t="s">
        <v>97</v>
      </c>
      <c r="C14" s="26" t="s">
        <v>95</v>
      </c>
      <c r="D14" s="56">
        <v>295</v>
      </c>
      <c r="E14" s="28">
        <f t="shared" si="0"/>
        <v>785.7142857142857</v>
      </c>
      <c r="F14" s="29">
        <f t="shared" si="1"/>
        <v>10</v>
      </c>
      <c r="G14" s="56">
        <v>1236</v>
      </c>
      <c r="H14" s="28">
        <f t="shared" si="2"/>
        <v>543.8888888888889</v>
      </c>
      <c r="I14" s="29">
        <f t="shared" si="3"/>
        <v>8</v>
      </c>
      <c r="J14" s="56">
        <v>1190</v>
      </c>
      <c r="K14" s="28">
        <f t="shared" si="4"/>
        <v>150</v>
      </c>
      <c r="L14" s="29">
        <f t="shared" si="5"/>
        <v>8</v>
      </c>
      <c r="M14" s="56">
        <v>298</v>
      </c>
      <c r="N14" s="28">
        <f t="shared" si="6"/>
        <v>779.2592592592592</v>
      </c>
      <c r="O14" s="29">
        <f t="shared" si="7"/>
        <v>7</v>
      </c>
      <c r="P14" s="56">
        <v>1185</v>
      </c>
      <c r="Q14" s="28">
        <f t="shared" si="8"/>
        <v>122.22222222222221</v>
      </c>
      <c r="R14" s="29">
        <f t="shared" si="9"/>
        <v>9</v>
      </c>
      <c r="S14" s="32">
        <f t="shared" si="10"/>
        <v>2381.0846560846558</v>
      </c>
    </row>
    <row r="15" spans="1:19" ht="25.5" customHeight="1">
      <c r="A15" s="57">
        <v>10</v>
      </c>
      <c r="B15" s="58" t="s">
        <v>98</v>
      </c>
      <c r="C15" s="37" t="s">
        <v>49</v>
      </c>
      <c r="D15" s="59">
        <v>37</v>
      </c>
      <c r="E15" s="39">
        <f t="shared" si="0"/>
        <v>990.4761904761905</v>
      </c>
      <c r="F15" s="40">
        <f t="shared" si="1"/>
        <v>2</v>
      </c>
      <c r="G15" s="59">
        <v>1322</v>
      </c>
      <c r="H15" s="39">
        <f t="shared" si="2"/>
        <v>496.1111111111111</v>
      </c>
      <c r="I15" s="40">
        <f t="shared" si="3"/>
        <v>9</v>
      </c>
      <c r="J15" s="59">
        <v>1200</v>
      </c>
      <c r="K15" s="39">
        <f t="shared" si="4"/>
        <v>142.06349206349205</v>
      </c>
      <c r="L15" s="40">
        <f t="shared" si="5"/>
        <v>10</v>
      </c>
      <c r="M15" s="59">
        <v>1080</v>
      </c>
      <c r="N15" s="39">
        <f t="shared" si="6"/>
        <v>200</v>
      </c>
      <c r="O15" s="40">
        <f t="shared" si="7"/>
        <v>10</v>
      </c>
      <c r="P15" s="59">
        <v>1350</v>
      </c>
      <c r="Q15" s="39">
        <f t="shared" si="8"/>
        <v>1</v>
      </c>
      <c r="R15" s="40">
        <f t="shared" si="9"/>
        <v>10</v>
      </c>
      <c r="S15" s="43">
        <f t="shared" si="10"/>
        <v>1829.6507936507935</v>
      </c>
    </row>
    <row r="16" spans="1:19" ht="12.75" customHeight="1" hidden="1">
      <c r="A16" s="55">
        <v>11</v>
      </c>
      <c r="B16" s="34"/>
      <c r="C16" s="26"/>
      <c r="D16" s="56" t="s">
        <v>75</v>
      </c>
      <c r="E16" s="28">
        <f t="shared" si="0"/>
        <v>0</v>
      </c>
      <c r="F16" s="29">
        <v>7</v>
      </c>
      <c r="G16" s="56" t="s">
        <v>75</v>
      </c>
      <c r="H16" s="28">
        <f t="shared" si="2"/>
        <v>0</v>
      </c>
      <c r="I16" s="60">
        <v>8</v>
      </c>
      <c r="J16" s="56" t="s">
        <v>75</v>
      </c>
      <c r="K16" s="28">
        <f t="shared" si="4"/>
        <v>0</v>
      </c>
      <c r="L16" s="29">
        <v>4</v>
      </c>
      <c r="M16" s="56" t="s">
        <v>75</v>
      </c>
      <c r="N16" s="28">
        <f t="shared" si="6"/>
        <v>0</v>
      </c>
      <c r="O16" s="29">
        <v>1</v>
      </c>
      <c r="P16" s="56" t="s">
        <v>75</v>
      </c>
      <c r="Q16" s="28">
        <f t="shared" si="8"/>
        <v>0</v>
      </c>
      <c r="R16" s="29">
        <v>1</v>
      </c>
      <c r="S16" s="61">
        <f t="shared" si="10"/>
        <v>0</v>
      </c>
    </row>
    <row r="17" spans="1:19" ht="12.75" customHeight="1" hidden="1">
      <c r="A17" s="55">
        <v>12</v>
      </c>
      <c r="B17" s="34"/>
      <c r="C17" s="26"/>
      <c r="D17" s="56" t="s">
        <v>75</v>
      </c>
      <c r="E17" s="28">
        <f t="shared" si="0"/>
        <v>0</v>
      </c>
      <c r="F17" s="29">
        <v>7</v>
      </c>
      <c r="G17" s="56" t="s">
        <v>75</v>
      </c>
      <c r="H17" s="28">
        <f t="shared" si="2"/>
        <v>0</v>
      </c>
      <c r="I17" s="60">
        <v>8</v>
      </c>
      <c r="J17" s="56" t="s">
        <v>75</v>
      </c>
      <c r="K17" s="28">
        <f t="shared" si="4"/>
        <v>0</v>
      </c>
      <c r="L17" s="29">
        <v>4</v>
      </c>
      <c r="M17" s="56" t="s">
        <v>75</v>
      </c>
      <c r="N17" s="28">
        <f t="shared" si="6"/>
        <v>0</v>
      </c>
      <c r="O17" s="29">
        <v>1</v>
      </c>
      <c r="P17" s="56" t="s">
        <v>75</v>
      </c>
      <c r="Q17" s="28">
        <f t="shared" si="8"/>
        <v>0</v>
      </c>
      <c r="R17" s="29">
        <v>1</v>
      </c>
      <c r="S17" s="61">
        <f t="shared" si="10"/>
        <v>0</v>
      </c>
    </row>
    <row r="18" spans="1:19" ht="12.75" customHeight="1" hidden="1">
      <c r="A18" s="55">
        <v>13</v>
      </c>
      <c r="B18" s="34"/>
      <c r="C18" s="26"/>
      <c r="D18" s="56" t="s">
        <v>75</v>
      </c>
      <c r="E18" s="28">
        <f t="shared" si="0"/>
        <v>0</v>
      </c>
      <c r="F18" s="29">
        <v>4</v>
      </c>
      <c r="G18" s="56" t="s">
        <v>75</v>
      </c>
      <c r="H18" s="28">
        <f t="shared" si="2"/>
        <v>0</v>
      </c>
      <c r="I18" s="60">
        <v>2</v>
      </c>
      <c r="J18" s="56" t="s">
        <v>75</v>
      </c>
      <c r="K18" s="28">
        <f t="shared" si="4"/>
        <v>0</v>
      </c>
      <c r="L18" s="29">
        <v>2</v>
      </c>
      <c r="M18" s="56" t="s">
        <v>75</v>
      </c>
      <c r="N18" s="28">
        <f t="shared" si="6"/>
        <v>0</v>
      </c>
      <c r="O18" s="29">
        <v>5</v>
      </c>
      <c r="P18" s="56" t="s">
        <v>75</v>
      </c>
      <c r="Q18" s="28">
        <f t="shared" si="8"/>
        <v>0</v>
      </c>
      <c r="R18" s="29">
        <v>5</v>
      </c>
      <c r="S18" s="61">
        <f t="shared" si="10"/>
        <v>0</v>
      </c>
    </row>
    <row r="19" spans="1:19" ht="15" hidden="1">
      <c r="A19" s="57">
        <v>9</v>
      </c>
      <c r="B19" s="58"/>
      <c r="C19" s="37"/>
      <c r="D19" s="59">
        <v>1050</v>
      </c>
      <c r="E19" s="39">
        <f t="shared" si="0"/>
        <v>186.5079365079365</v>
      </c>
      <c r="F19" s="40">
        <v>6</v>
      </c>
      <c r="G19" s="59">
        <f>925+60</f>
        <v>985</v>
      </c>
      <c r="H19" s="39">
        <f t="shared" si="2"/>
        <v>683.3333333333334</v>
      </c>
      <c r="I19" s="62">
        <v>7</v>
      </c>
      <c r="J19" s="59" t="s">
        <v>75</v>
      </c>
      <c r="K19" s="39">
        <f t="shared" si="4"/>
        <v>0</v>
      </c>
      <c r="L19" s="40" t="s">
        <v>76</v>
      </c>
      <c r="M19" s="59">
        <v>177</v>
      </c>
      <c r="N19" s="39">
        <f t="shared" si="6"/>
        <v>868.8888888888889</v>
      </c>
      <c r="O19" s="40">
        <v>7</v>
      </c>
      <c r="P19" s="59">
        <v>177</v>
      </c>
      <c r="Q19" s="39">
        <f t="shared" si="8"/>
        <v>868.8888888888889</v>
      </c>
      <c r="R19" s="40">
        <v>7</v>
      </c>
      <c r="S19" s="63">
        <f aca="true" t="shared" si="11" ref="S19:S46">K19+E19+H19+Q19</f>
        <v>1738.7301587301588</v>
      </c>
    </row>
    <row r="20" spans="1:19" ht="15" hidden="1">
      <c r="A20" s="64">
        <v>13</v>
      </c>
      <c r="B20" s="65"/>
      <c r="C20" s="66"/>
      <c r="D20" s="67" t="s">
        <v>75</v>
      </c>
      <c r="E20" s="68">
        <f t="shared" si="0"/>
        <v>0</v>
      </c>
      <c r="F20" s="69">
        <v>15</v>
      </c>
      <c r="G20" s="67" t="s">
        <v>75</v>
      </c>
      <c r="H20" s="68">
        <f t="shared" si="2"/>
        <v>0</v>
      </c>
      <c r="I20" s="70">
        <v>18</v>
      </c>
      <c r="J20" s="67" t="s">
        <v>75</v>
      </c>
      <c r="K20" s="68">
        <f t="shared" si="4"/>
        <v>0</v>
      </c>
      <c r="L20" s="69">
        <v>18</v>
      </c>
      <c r="M20" s="69"/>
      <c r="N20" s="69"/>
      <c r="O20" s="69"/>
      <c r="P20" s="67" t="s">
        <v>75</v>
      </c>
      <c r="Q20" s="68">
        <f t="shared" si="8"/>
        <v>0</v>
      </c>
      <c r="R20" s="69">
        <v>18</v>
      </c>
      <c r="S20" s="71">
        <f t="shared" si="11"/>
        <v>0</v>
      </c>
    </row>
    <row r="21" spans="1:19" ht="15" hidden="1">
      <c r="A21" s="72">
        <v>14</v>
      </c>
      <c r="B21" s="73"/>
      <c r="C21" s="74"/>
      <c r="D21" s="56" t="s">
        <v>75</v>
      </c>
      <c r="E21" s="28">
        <f t="shared" si="0"/>
        <v>0</v>
      </c>
      <c r="F21" s="29">
        <v>11</v>
      </c>
      <c r="G21" s="56" t="s">
        <v>75</v>
      </c>
      <c r="H21" s="28">
        <f t="shared" si="2"/>
        <v>0</v>
      </c>
      <c r="I21" s="60">
        <v>19</v>
      </c>
      <c r="J21" s="56" t="s">
        <v>75</v>
      </c>
      <c r="K21" s="28">
        <f t="shared" si="4"/>
        <v>0</v>
      </c>
      <c r="L21" s="29">
        <v>20</v>
      </c>
      <c r="M21" s="29"/>
      <c r="N21" s="29"/>
      <c r="O21" s="29"/>
      <c r="P21" s="56" t="s">
        <v>75</v>
      </c>
      <c r="Q21" s="28">
        <f t="shared" si="8"/>
        <v>0</v>
      </c>
      <c r="R21" s="29">
        <v>20</v>
      </c>
      <c r="S21" s="75">
        <f t="shared" si="11"/>
        <v>0</v>
      </c>
    </row>
    <row r="22" spans="1:19" ht="15" hidden="1">
      <c r="A22" s="72">
        <v>15</v>
      </c>
      <c r="B22" s="73"/>
      <c r="C22" s="74"/>
      <c r="D22" s="56" t="s">
        <v>75</v>
      </c>
      <c r="E22" s="28">
        <f t="shared" si="0"/>
        <v>0</v>
      </c>
      <c r="F22" s="29">
        <v>4</v>
      </c>
      <c r="G22" s="56" t="s">
        <v>75</v>
      </c>
      <c r="H22" s="28">
        <f t="shared" si="2"/>
        <v>0</v>
      </c>
      <c r="I22" s="60">
        <v>26</v>
      </c>
      <c r="J22" s="56" t="s">
        <v>75</v>
      </c>
      <c r="K22" s="28">
        <f t="shared" si="4"/>
        <v>0</v>
      </c>
      <c r="L22" s="29">
        <v>17</v>
      </c>
      <c r="M22" s="29"/>
      <c r="N22" s="29"/>
      <c r="O22" s="29"/>
      <c r="P22" s="56" t="s">
        <v>75</v>
      </c>
      <c r="Q22" s="28">
        <f t="shared" si="8"/>
        <v>0</v>
      </c>
      <c r="R22" s="29">
        <v>17</v>
      </c>
      <c r="S22" s="75">
        <f t="shared" si="11"/>
        <v>0</v>
      </c>
    </row>
    <row r="23" spans="1:19" ht="15" hidden="1">
      <c r="A23" s="72">
        <v>16</v>
      </c>
      <c r="B23" s="73"/>
      <c r="C23" s="74"/>
      <c r="D23" s="56" t="s">
        <v>75</v>
      </c>
      <c r="E23" s="28">
        <f t="shared" si="0"/>
        <v>0</v>
      </c>
      <c r="F23" s="29">
        <v>18</v>
      </c>
      <c r="G23" s="56" t="s">
        <v>75</v>
      </c>
      <c r="H23" s="28">
        <f t="shared" si="2"/>
        <v>0</v>
      </c>
      <c r="I23" s="60">
        <v>31</v>
      </c>
      <c r="J23" s="56" t="s">
        <v>75</v>
      </c>
      <c r="K23" s="28">
        <f t="shared" si="4"/>
        <v>0</v>
      </c>
      <c r="L23" s="29">
        <v>5</v>
      </c>
      <c r="M23" s="29"/>
      <c r="N23" s="29"/>
      <c r="O23" s="29"/>
      <c r="P23" s="56" t="s">
        <v>75</v>
      </c>
      <c r="Q23" s="28">
        <f t="shared" si="8"/>
        <v>0</v>
      </c>
      <c r="R23" s="29">
        <v>5</v>
      </c>
      <c r="S23" s="75">
        <f t="shared" si="11"/>
        <v>0</v>
      </c>
    </row>
    <row r="24" spans="1:19" ht="15" hidden="1">
      <c r="A24" s="72">
        <v>17</v>
      </c>
      <c r="B24" s="73"/>
      <c r="C24" s="74"/>
      <c r="D24" s="56" t="s">
        <v>75</v>
      </c>
      <c r="E24" s="28">
        <f t="shared" si="0"/>
        <v>0</v>
      </c>
      <c r="F24" s="29">
        <v>22</v>
      </c>
      <c r="G24" s="56" t="s">
        <v>75</v>
      </c>
      <c r="H24" s="28">
        <f t="shared" si="2"/>
        <v>0</v>
      </c>
      <c r="I24" s="60">
        <v>13</v>
      </c>
      <c r="J24" s="56" t="s">
        <v>75</v>
      </c>
      <c r="K24" s="28">
        <f t="shared" si="4"/>
        <v>0</v>
      </c>
      <c r="L24" s="29">
        <v>19</v>
      </c>
      <c r="M24" s="29"/>
      <c r="N24" s="29"/>
      <c r="O24" s="29"/>
      <c r="P24" s="56" t="s">
        <v>75</v>
      </c>
      <c r="Q24" s="28">
        <f t="shared" si="8"/>
        <v>0</v>
      </c>
      <c r="R24" s="29">
        <v>19</v>
      </c>
      <c r="S24" s="75">
        <f t="shared" si="11"/>
        <v>0</v>
      </c>
    </row>
    <row r="25" spans="1:19" ht="15" hidden="1">
      <c r="A25" s="72">
        <v>18</v>
      </c>
      <c r="B25" s="73"/>
      <c r="C25" s="74"/>
      <c r="D25" s="56" t="s">
        <v>75</v>
      </c>
      <c r="E25" s="28">
        <f t="shared" si="0"/>
        <v>0</v>
      </c>
      <c r="F25" s="29">
        <v>23</v>
      </c>
      <c r="G25" s="56" t="s">
        <v>75</v>
      </c>
      <c r="H25" s="28">
        <f t="shared" si="2"/>
        <v>0</v>
      </c>
      <c r="I25" s="60">
        <v>12</v>
      </c>
      <c r="J25" s="56" t="s">
        <v>75</v>
      </c>
      <c r="K25" s="28">
        <f t="shared" si="4"/>
        <v>0</v>
      </c>
      <c r="L25" s="29">
        <v>21</v>
      </c>
      <c r="M25" s="29"/>
      <c r="N25" s="29"/>
      <c r="O25" s="29"/>
      <c r="P25" s="56" t="s">
        <v>75</v>
      </c>
      <c r="Q25" s="28">
        <f t="shared" si="8"/>
        <v>0</v>
      </c>
      <c r="R25" s="29">
        <v>21</v>
      </c>
      <c r="S25" s="75">
        <f t="shared" si="11"/>
        <v>0</v>
      </c>
    </row>
    <row r="26" spans="1:19" ht="12.75" customHeight="1" hidden="1">
      <c r="A26" s="72">
        <v>19</v>
      </c>
      <c r="B26" s="73"/>
      <c r="C26" s="74"/>
      <c r="D26" s="56" t="s">
        <v>75</v>
      </c>
      <c r="E26" s="28">
        <f t="shared" si="0"/>
        <v>0</v>
      </c>
      <c r="F26" s="29">
        <v>16</v>
      </c>
      <c r="G26" s="56" t="s">
        <v>75</v>
      </c>
      <c r="H26" s="28">
        <f t="shared" si="2"/>
        <v>0</v>
      </c>
      <c r="I26" s="60">
        <v>11</v>
      </c>
      <c r="J26" s="56" t="s">
        <v>75</v>
      </c>
      <c r="K26" s="28">
        <f t="shared" si="4"/>
        <v>0</v>
      </c>
      <c r="L26" s="29">
        <v>26</v>
      </c>
      <c r="M26" s="29"/>
      <c r="N26" s="29"/>
      <c r="O26" s="29"/>
      <c r="P26" s="56" t="s">
        <v>75</v>
      </c>
      <c r="Q26" s="28">
        <f t="shared" si="8"/>
        <v>0</v>
      </c>
      <c r="R26" s="29">
        <v>26</v>
      </c>
      <c r="S26" s="75">
        <f t="shared" si="11"/>
        <v>0</v>
      </c>
    </row>
    <row r="27" spans="1:19" ht="15" hidden="1">
      <c r="A27" s="72">
        <v>20</v>
      </c>
      <c r="B27" s="73"/>
      <c r="C27" s="74"/>
      <c r="D27" s="56" t="s">
        <v>75</v>
      </c>
      <c r="E27" s="28">
        <f t="shared" si="0"/>
        <v>0</v>
      </c>
      <c r="F27" s="29">
        <v>14</v>
      </c>
      <c r="G27" s="56" t="s">
        <v>75</v>
      </c>
      <c r="H27" s="28">
        <f t="shared" si="2"/>
        <v>0</v>
      </c>
      <c r="I27" s="60">
        <v>25</v>
      </c>
      <c r="J27" s="56" t="s">
        <v>75</v>
      </c>
      <c r="K27" s="28">
        <f t="shared" si="4"/>
        <v>0</v>
      </c>
      <c r="L27" s="29">
        <v>24</v>
      </c>
      <c r="M27" s="29"/>
      <c r="N27" s="29"/>
      <c r="O27" s="29"/>
      <c r="P27" s="56" t="s">
        <v>75</v>
      </c>
      <c r="Q27" s="28">
        <f t="shared" si="8"/>
        <v>0</v>
      </c>
      <c r="R27" s="29">
        <v>24</v>
      </c>
      <c r="S27" s="75">
        <f t="shared" si="11"/>
        <v>0</v>
      </c>
    </row>
    <row r="28" spans="1:19" ht="15" hidden="1">
      <c r="A28" s="72">
        <v>21</v>
      </c>
      <c r="B28" s="73"/>
      <c r="C28" s="74"/>
      <c r="D28" s="56" t="s">
        <v>75</v>
      </c>
      <c r="E28" s="28">
        <f t="shared" si="0"/>
        <v>0</v>
      </c>
      <c r="F28" s="29">
        <v>8</v>
      </c>
      <c r="G28" s="56" t="s">
        <v>75</v>
      </c>
      <c r="H28" s="28">
        <f t="shared" si="2"/>
        <v>0</v>
      </c>
      <c r="I28" s="60">
        <v>33</v>
      </c>
      <c r="J28" s="56" t="s">
        <v>75</v>
      </c>
      <c r="K28" s="28">
        <f t="shared" si="4"/>
        <v>0</v>
      </c>
      <c r="L28" s="29">
        <v>11</v>
      </c>
      <c r="M28" s="29"/>
      <c r="N28" s="29"/>
      <c r="O28" s="29"/>
      <c r="P28" s="56" t="s">
        <v>75</v>
      </c>
      <c r="Q28" s="28">
        <f t="shared" si="8"/>
        <v>0</v>
      </c>
      <c r="R28" s="29">
        <v>11</v>
      </c>
      <c r="S28" s="75">
        <f t="shared" si="11"/>
        <v>0</v>
      </c>
    </row>
    <row r="29" spans="1:19" ht="15" hidden="1">
      <c r="A29" s="72">
        <v>22</v>
      </c>
      <c r="B29" s="73"/>
      <c r="C29" s="74"/>
      <c r="D29" s="56" t="s">
        <v>75</v>
      </c>
      <c r="E29" s="28">
        <f t="shared" si="0"/>
        <v>0</v>
      </c>
      <c r="F29" s="29">
        <v>21</v>
      </c>
      <c r="G29" s="56" t="s">
        <v>75</v>
      </c>
      <c r="H29" s="28">
        <f t="shared" si="2"/>
        <v>0</v>
      </c>
      <c r="I29" s="60">
        <v>24</v>
      </c>
      <c r="J29" s="56" t="s">
        <v>75</v>
      </c>
      <c r="K29" s="28">
        <f t="shared" si="4"/>
        <v>0</v>
      </c>
      <c r="L29" s="29">
        <v>23</v>
      </c>
      <c r="M29" s="29"/>
      <c r="N29" s="29"/>
      <c r="O29" s="29"/>
      <c r="P29" s="56" t="s">
        <v>75</v>
      </c>
      <c r="Q29" s="28">
        <f t="shared" si="8"/>
        <v>0</v>
      </c>
      <c r="R29" s="29">
        <v>23</v>
      </c>
      <c r="S29" s="75">
        <f t="shared" si="11"/>
        <v>0</v>
      </c>
    </row>
    <row r="30" spans="1:19" ht="15" hidden="1">
      <c r="A30" s="72">
        <v>23</v>
      </c>
      <c r="B30" s="73"/>
      <c r="C30" s="74"/>
      <c r="D30" s="56" t="s">
        <v>75</v>
      </c>
      <c r="E30" s="28">
        <f t="shared" si="0"/>
        <v>0</v>
      </c>
      <c r="F30" s="29">
        <v>27</v>
      </c>
      <c r="G30" s="56" t="s">
        <v>75</v>
      </c>
      <c r="H30" s="28">
        <f t="shared" si="2"/>
        <v>0</v>
      </c>
      <c r="I30" s="60">
        <v>30</v>
      </c>
      <c r="J30" s="56" t="s">
        <v>75</v>
      </c>
      <c r="K30" s="28">
        <f t="shared" si="4"/>
        <v>0</v>
      </c>
      <c r="L30" s="29">
        <v>10</v>
      </c>
      <c r="M30" s="29"/>
      <c r="N30" s="29"/>
      <c r="O30" s="29"/>
      <c r="P30" s="56" t="s">
        <v>75</v>
      </c>
      <c r="Q30" s="28">
        <f t="shared" si="8"/>
        <v>0</v>
      </c>
      <c r="R30" s="29">
        <v>10</v>
      </c>
      <c r="S30" s="75">
        <f t="shared" si="11"/>
        <v>0</v>
      </c>
    </row>
    <row r="31" spans="1:19" ht="15" hidden="1">
      <c r="A31" s="72">
        <v>24</v>
      </c>
      <c r="B31" s="73"/>
      <c r="C31" s="74"/>
      <c r="D31" s="56" t="s">
        <v>75</v>
      </c>
      <c r="E31" s="28">
        <f t="shared" si="0"/>
        <v>0</v>
      </c>
      <c r="F31" s="29">
        <v>25</v>
      </c>
      <c r="G31" s="56" t="s">
        <v>75</v>
      </c>
      <c r="H31" s="28">
        <f t="shared" si="2"/>
        <v>0</v>
      </c>
      <c r="I31" s="60">
        <v>20</v>
      </c>
      <c r="J31" s="56" t="s">
        <v>75</v>
      </c>
      <c r="K31" s="28">
        <f t="shared" si="4"/>
        <v>0</v>
      </c>
      <c r="L31" s="29">
        <v>22</v>
      </c>
      <c r="M31" s="29"/>
      <c r="N31" s="29"/>
      <c r="O31" s="29"/>
      <c r="P31" s="56" t="s">
        <v>75</v>
      </c>
      <c r="Q31" s="28">
        <f t="shared" si="8"/>
        <v>0</v>
      </c>
      <c r="R31" s="29">
        <v>22</v>
      </c>
      <c r="S31" s="75">
        <f t="shared" si="11"/>
        <v>0</v>
      </c>
    </row>
    <row r="32" spans="1:19" ht="15" hidden="1">
      <c r="A32" s="72">
        <v>25</v>
      </c>
      <c r="B32" s="73"/>
      <c r="C32" s="74"/>
      <c r="D32" s="56" t="s">
        <v>75</v>
      </c>
      <c r="E32" s="28">
        <f t="shared" si="0"/>
        <v>0</v>
      </c>
      <c r="F32" s="29">
        <v>20</v>
      </c>
      <c r="G32" s="56" t="s">
        <v>75</v>
      </c>
      <c r="H32" s="28">
        <f t="shared" si="2"/>
        <v>0</v>
      </c>
      <c r="I32" s="60">
        <v>1</v>
      </c>
      <c r="J32" s="56" t="s">
        <v>75</v>
      </c>
      <c r="K32" s="28">
        <f t="shared" si="4"/>
        <v>0</v>
      </c>
      <c r="L32" s="29">
        <v>32</v>
      </c>
      <c r="M32" s="29"/>
      <c r="N32" s="29"/>
      <c r="O32" s="29"/>
      <c r="P32" s="56" t="s">
        <v>75</v>
      </c>
      <c r="Q32" s="28">
        <f t="shared" si="8"/>
        <v>0</v>
      </c>
      <c r="R32" s="29">
        <v>32</v>
      </c>
      <c r="S32" s="75">
        <f t="shared" si="11"/>
        <v>0</v>
      </c>
    </row>
    <row r="33" spans="1:19" ht="15" hidden="1">
      <c r="A33" s="72">
        <v>26</v>
      </c>
      <c r="B33" s="73"/>
      <c r="C33" s="74"/>
      <c r="D33" s="56" t="s">
        <v>75</v>
      </c>
      <c r="E33" s="28">
        <f t="shared" si="0"/>
        <v>0</v>
      </c>
      <c r="F33" s="29">
        <v>31</v>
      </c>
      <c r="G33" s="56" t="s">
        <v>75</v>
      </c>
      <c r="H33" s="28">
        <f t="shared" si="2"/>
        <v>0</v>
      </c>
      <c r="I33" s="60">
        <v>14</v>
      </c>
      <c r="J33" s="56" t="s">
        <v>75</v>
      </c>
      <c r="K33" s="28">
        <f t="shared" si="4"/>
        <v>0</v>
      </c>
      <c r="L33" s="29">
        <v>28</v>
      </c>
      <c r="M33" s="29"/>
      <c r="N33" s="29"/>
      <c r="O33" s="29"/>
      <c r="P33" s="56" t="s">
        <v>75</v>
      </c>
      <c r="Q33" s="28">
        <f t="shared" si="8"/>
        <v>0</v>
      </c>
      <c r="R33" s="29">
        <v>28</v>
      </c>
      <c r="S33" s="75">
        <f t="shared" si="11"/>
        <v>0</v>
      </c>
    </row>
    <row r="34" spans="1:19" ht="15" hidden="1">
      <c r="A34" s="72">
        <v>27</v>
      </c>
      <c r="B34" s="73"/>
      <c r="C34" s="74"/>
      <c r="D34" s="56" t="s">
        <v>75</v>
      </c>
      <c r="E34" s="28">
        <f t="shared" si="0"/>
        <v>0</v>
      </c>
      <c r="F34" s="29">
        <v>29</v>
      </c>
      <c r="G34" s="56" t="s">
        <v>75</v>
      </c>
      <c r="H34" s="28">
        <f t="shared" si="2"/>
        <v>0</v>
      </c>
      <c r="I34" s="60">
        <v>22</v>
      </c>
      <c r="J34" s="56" t="s">
        <v>75</v>
      </c>
      <c r="K34" s="28">
        <f t="shared" si="4"/>
        <v>0</v>
      </c>
      <c r="L34" s="29">
        <v>29</v>
      </c>
      <c r="M34" s="29"/>
      <c r="N34" s="29"/>
      <c r="O34" s="29"/>
      <c r="P34" s="56" t="s">
        <v>75</v>
      </c>
      <c r="Q34" s="28">
        <f t="shared" si="8"/>
        <v>0</v>
      </c>
      <c r="R34" s="29">
        <v>29</v>
      </c>
      <c r="S34" s="75">
        <f t="shared" si="11"/>
        <v>0</v>
      </c>
    </row>
    <row r="35" spans="1:19" ht="15" hidden="1">
      <c r="A35" s="72">
        <v>28</v>
      </c>
      <c r="B35" s="73"/>
      <c r="C35" s="74"/>
      <c r="D35" s="56" t="s">
        <v>75</v>
      </c>
      <c r="E35" s="28">
        <f t="shared" si="0"/>
        <v>0</v>
      </c>
      <c r="F35" s="29">
        <v>28</v>
      </c>
      <c r="G35" s="56" t="s">
        <v>75</v>
      </c>
      <c r="H35" s="28">
        <f t="shared" si="2"/>
        <v>0</v>
      </c>
      <c r="I35" s="60">
        <v>23</v>
      </c>
      <c r="J35" s="56" t="s">
        <v>75</v>
      </c>
      <c r="K35" s="28">
        <f t="shared" si="4"/>
        <v>0</v>
      </c>
      <c r="L35" s="29">
        <v>35</v>
      </c>
      <c r="M35" s="29"/>
      <c r="N35" s="29"/>
      <c r="O35" s="29"/>
      <c r="P35" s="56" t="s">
        <v>75</v>
      </c>
      <c r="Q35" s="28">
        <f t="shared" si="8"/>
        <v>0</v>
      </c>
      <c r="R35" s="29">
        <v>35</v>
      </c>
      <c r="S35" s="75">
        <f t="shared" si="11"/>
        <v>0</v>
      </c>
    </row>
    <row r="36" spans="1:19" ht="15" hidden="1">
      <c r="A36" s="72">
        <v>29</v>
      </c>
      <c r="B36" s="73"/>
      <c r="C36" s="74"/>
      <c r="D36" s="56" t="s">
        <v>75</v>
      </c>
      <c r="E36" s="28">
        <f t="shared" si="0"/>
        <v>0</v>
      </c>
      <c r="F36" s="29">
        <v>34</v>
      </c>
      <c r="G36" s="56" t="s">
        <v>75</v>
      </c>
      <c r="H36" s="28">
        <f t="shared" si="2"/>
        <v>0</v>
      </c>
      <c r="I36" s="60">
        <v>6</v>
      </c>
      <c r="J36" s="56" t="s">
        <v>75</v>
      </c>
      <c r="K36" s="28">
        <f t="shared" si="4"/>
        <v>0</v>
      </c>
      <c r="L36" s="29">
        <v>33</v>
      </c>
      <c r="M36" s="29"/>
      <c r="N36" s="29"/>
      <c r="O36" s="29"/>
      <c r="P36" s="56" t="s">
        <v>75</v>
      </c>
      <c r="Q36" s="28">
        <f t="shared" si="8"/>
        <v>0</v>
      </c>
      <c r="R36" s="29">
        <v>33</v>
      </c>
      <c r="S36" s="75">
        <f t="shared" si="11"/>
        <v>0</v>
      </c>
    </row>
    <row r="37" spans="1:19" ht="15" hidden="1">
      <c r="A37" s="72">
        <v>30</v>
      </c>
      <c r="B37" s="73"/>
      <c r="C37" s="74"/>
      <c r="D37" s="56" t="s">
        <v>75</v>
      </c>
      <c r="E37" s="28">
        <f t="shared" si="0"/>
        <v>0</v>
      </c>
      <c r="F37" s="29">
        <v>26</v>
      </c>
      <c r="G37" s="56" t="s">
        <v>75</v>
      </c>
      <c r="H37" s="28">
        <f t="shared" si="2"/>
        <v>0</v>
      </c>
      <c r="I37" s="60">
        <v>28</v>
      </c>
      <c r="J37" s="56" t="s">
        <v>75</v>
      </c>
      <c r="K37" s="28">
        <f t="shared" si="4"/>
        <v>0</v>
      </c>
      <c r="L37" s="29">
        <v>36</v>
      </c>
      <c r="M37" s="29"/>
      <c r="N37" s="29"/>
      <c r="O37" s="29"/>
      <c r="P37" s="56" t="s">
        <v>75</v>
      </c>
      <c r="Q37" s="28">
        <f t="shared" si="8"/>
        <v>0</v>
      </c>
      <c r="R37" s="29">
        <v>36</v>
      </c>
      <c r="S37" s="75">
        <f t="shared" si="11"/>
        <v>0</v>
      </c>
    </row>
    <row r="38" spans="1:19" ht="15" hidden="1">
      <c r="A38" s="72">
        <v>31</v>
      </c>
      <c r="B38" s="73"/>
      <c r="C38" s="74"/>
      <c r="D38" s="56" t="s">
        <v>75</v>
      </c>
      <c r="E38" s="28">
        <f t="shared" si="0"/>
        <v>0</v>
      </c>
      <c r="F38" s="29">
        <v>36</v>
      </c>
      <c r="G38" s="56" t="s">
        <v>75</v>
      </c>
      <c r="H38" s="28">
        <f t="shared" si="2"/>
        <v>0</v>
      </c>
      <c r="I38" s="60">
        <v>16</v>
      </c>
      <c r="J38" s="56" t="s">
        <v>75</v>
      </c>
      <c r="K38" s="28">
        <f t="shared" si="4"/>
        <v>0</v>
      </c>
      <c r="L38" s="29">
        <v>30</v>
      </c>
      <c r="M38" s="29"/>
      <c r="N38" s="29"/>
      <c r="O38" s="29"/>
      <c r="P38" s="56" t="s">
        <v>75</v>
      </c>
      <c r="Q38" s="28">
        <f t="shared" si="8"/>
        <v>0</v>
      </c>
      <c r="R38" s="29">
        <v>30</v>
      </c>
      <c r="S38" s="75">
        <f t="shared" si="11"/>
        <v>0</v>
      </c>
    </row>
    <row r="39" spans="1:19" ht="15" hidden="1">
      <c r="A39" s="72">
        <v>32</v>
      </c>
      <c r="B39" s="73"/>
      <c r="C39" s="74"/>
      <c r="D39" s="56" t="s">
        <v>75</v>
      </c>
      <c r="E39" s="28">
        <f t="shared" si="0"/>
        <v>0</v>
      </c>
      <c r="F39" s="29">
        <v>24</v>
      </c>
      <c r="G39" s="56" t="s">
        <v>75</v>
      </c>
      <c r="H39" s="28">
        <f t="shared" si="2"/>
        <v>0</v>
      </c>
      <c r="I39" s="60">
        <v>34</v>
      </c>
      <c r="J39" s="56" t="s">
        <v>75</v>
      </c>
      <c r="K39" s="28">
        <f t="shared" si="4"/>
        <v>0</v>
      </c>
      <c r="L39" s="29">
        <v>34</v>
      </c>
      <c r="M39" s="29"/>
      <c r="N39" s="29"/>
      <c r="O39" s="29"/>
      <c r="P39" s="56" t="s">
        <v>75</v>
      </c>
      <c r="Q39" s="28">
        <f t="shared" si="8"/>
        <v>0</v>
      </c>
      <c r="R39" s="29">
        <v>34</v>
      </c>
      <c r="S39" s="75">
        <f t="shared" si="11"/>
        <v>0</v>
      </c>
    </row>
    <row r="40" spans="1:19" ht="15" hidden="1">
      <c r="A40" s="72">
        <v>33</v>
      </c>
      <c r="B40" s="73"/>
      <c r="C40" s="74"/>
      <c r="D40" s="56" t="s">
        <v>75</v>
      </c>
      <c r="E40" s="28">
        <f t="shared" si="0"/>
        <v>0</v>
      </c>
      <c r="F40" s="29">
        <v>32</v>
      </c>
      <c r="G40" s="56" t="s">
        <v>75</v>
      </c>
      <c r="H40" s="28">
        <f t="shared" si="2"/>
        <v>0</v>
      </c>
      <c r="I40" s="60">
        <v>29</v>
      </c>
      <c r="J40" s="56" t="s">
        <v>75</v>
      </c>
      <c r="K40" s="28">
        <f t="shared" si="4"/>
        <v>0</v>
      </c>
      <c r="L40" s="29">
        <v>38</v>
      </c>
      <c r="M40" s="29"/>
      <c r="N40" s="29"/>
      <c r="O40" s="29"/>
      <c r="P40" s="56" t="s">
        <v>75</v>
      </c>
      <c r="Q40" s="28">
        <f t="shared" si="8"/>
        <v>0</v>
      </c>
      <c r="R40" s="29">
        <v>38</v>
      </c>
      <c r="S40" s="75">
        <f t="shared" si="11"/>
        <v>0</v>
      </c>
    </row>
    <row r="41" spans="1:19" ht="15" hidden="1">
      <c r="A41" s="72">
        <v>34</v>
      </c>
      <c r="B41" s="73"/>
      <c r="C41" s="74"/>
      <c r="D41" s="56" t="s">
        <v>75</v>
      </c>
      <c r="E41" s="28">
        <f t="shared" si="0"/>
        <v>0</v>
      </c>
      <c r="F41" s="29">
        <v>35</v>
      </c>
      <c r="G41" s="56" t="s">
        <v>75</v>
      </c>
      <c r="H41" s="28">
        <v>420</v>
      </c>
      <c r="I41" s="60">
        <v>35</v>
      </c>
      <c r="J41" s="56" t="s">
        <v>75</v>
      </c>
      <c r="K41" s="28">
        <f t="shared" si="4"/>
        <v>0</v>
      </c>
      <c r="L41" s="29">
        <v>25</v>
      </c>
      <c r="M41" s="29"/>
      <c r="N41" s="29"/>
      <c r="O41" s="29"/>
      <c r="P41" s="56" t="s">
        <v>75</v>
      </c>
      <c r="Q41" s="28">
        <f t="shared" si="8"/>
        <v>0</v>
      </c>
      <c r="R41" s="29">
        <v>25</v>
      </c>
      <c r="S41" s="75">
        <f t="shared" si="11"/>
        <v>420</v>
      </c>
    </row>
    <row r="42" spans="1:19" ht="15" hidden="1">
      <c r="A42" s="72">
        <v>35</v>
      </c>
      <c r="B42" s="73"/>
      <c r="C42" s="74"/>
      <c r="D42" s="56" t="s">
        <v>75</v>
      </c>
      <c r="E42" s="28">
        <f t="shared" si="0"/>
        <v>0</v>
      </c>
      <c r="F42" s="29">
        <v>33</v>
      </c>
      <c r="G42" s="56" t="s">
        <v>75</v>
      </c>
      <c r="H42" s="28">
        <f aca="true" t="shared" si="12" ref="H42:H51">IF(G42="abs",0,IF(G42&lt;(H$3+H$4),(H$3+H$4-G42)/H$3*1000,1))</f>
        <v>0</v>
      </c>
      <c r="I42" s="60">
        <v>36</v>
      </c>
      <c r="J42" s="56" t="s">
        <v>75</v>
      </c>
      <c r="K42" s="28">
        <f t="shared" si="4"/>
        <v>0</v>
      </c>
      <c r="L42" s="29">
        <v>27</v>
      </c>
      <c r="M42" s="29"/>
      <c r="N42" s="29"/>
      <c r="O42" s="29"/>
      <c r="P42" s="56" t="s">
        <v>75</v>
      </c>
      <c r="Q42" s="28">
        <f t="shared" si="8"/>
        <v>0</v>
      </c>
      <c r="R42" s="29">
        <v>27</v>
      </c>
      <c r="S42" s="75">
        <f t="shared" si="11"/>
        <v>0</v>
      </c>
    </row>
    <row r="43" spans="1:19" ht="15" hidden="1">
      <c r="A43" s="72">
        <v>36</v>
      </c>
      <c r="B43" s="73"/>
      <c r="C43" s="74"/>
      <c r="D43" s="56" t="s">
        <v>75</v>
      </c>
      <c r="E43" s="28">
        <f t="shared" si="0"/>
        <v>0</v>
      </c>
      <c r="F43" s="29">
        <v>30</v>
      </c>
      <c r="G43" s="56" t="s">
        <v>75</v>
      </c>
      <c r="H43" s="28">
        <f t="shared" si="12"/>
        <v>0</v>
      </c>
      <c r="I43" s="60">
        <v>38</v>
      </c>
      <c r="J43" s="56" t="s">
        <v>75</v>
      </c>
      <c r="K43" s="28">
        <f t="shared" si="4"/>
        <v>0</v>
      </c>
      <c r="L43" s="29">
        <v>31</v>
      </c>
      <c r="M43" s="29"/>
      <c r="N43" s="29"/>
      <c r="O43" s="29"/>
      <c r="P43" s="56" t="s">
        <v>75</v>
      </c>
      <c r="Q43" s="28">
        <f t="shared" si="8"/>
        <v>0</v>
      </c>
      <c r="R43" s="29">
        <v>31</v>
      </c>
      <c r="S43" s="75">
        <f t="shared" si="11"/>
        <v>0</v>
      </c>
    </row>
    <row r="44" spans="1:19" ht="15" hidden="1">
      <c r="A44" s="72">
        <v>37</v>
      </c>
      <c r="B44" s="76"/>
      <c r="C44" s="77"/>
      <c r="D44" s="56" t="s">
        <v>75</v>
      </c>
      <c r="E44" s="28">
        <f t="shared" si="0"/>
        <v>0</v>
      </c>
      <c r="F44" s="29" t="s">
        <v>76</v>
      </c>
      <c r="G44" s="56" t="s">
        <v>75</v>
      </c>
      <c r="H44" s="28">
        <f t="shared" si="12"/>
        <v>0</v>
      </c>
      <c r="I44" s="60" t="s">
        <v>76</v>
      </c>
      <c r="J44" s="56" t="s">
        <v>75</v>
      </c>
      <c r="K44" s="28">
        <f t="shared" si="4"/>
        <v>0</v>
      </c>
      <c r="L44" s="29">
        <v>9</v>
      </c>
      <c r="M44" s="29"/>
      <c r="N44" s="29"/>
      <c r="O44" s="29"/>
      <c r="P44" s="56" t="s">
        <v>75</v>
      </c>
      <c r="Q44" s="28">
        <f t="shared" si="8"/>
        <v>0</v>
      </c>
      <c r="R44" s="29">
        <v>9</v>
      </c>
      <c r="S44" s="75">
        <f t="shared" si="11"/>
        <v>0</v>
      </c>
    </row>
    <row r="45" spans="1:19" ht="15" hidden="1">
      <c r="A45" s="72">
        <v>38</v>
      </c>
      <c r="B45" s="78"/>
      <c r="C45" s="74"/>
      <c r="D45" s="56" t="s">
        <v>75</v>
      </c>
      <c r="E45" s="28">
        <f t="shared" si="0"/>
        <v>0</v>
      </c>
      <c r="F45" s="29">
        <v>38</v>
      </c>
      <c r="G45" s="56" t="s">
        <v>75</v>
      </c>
      <c r="H45" s="28">
        <f t="shared" si="12"/>
        <v>0</v>
      </c>
      <c r="I45" s="60">
        <v>32</v>
      </c>
      <c r="J45" s="56" t="s">
        <v>75</v>
      </c>
      <c r="K45" s="28">
        <f t="shared" si="4"/>
        <v>0</v>
      </c>
      <c r="L45" s="29" t="s">
        <v>76</v>
      </c>
      <c r="M45" s="29"/>
      <c r="N45" s="29"/>
      <c r="O45" s="29"/>
      <c r="P45" s="56" t="s">
        <v>75</v>
      </c>
      <c r="Q45" s="28">
        <f t="shared" si="8"/>
        <v>0</v>
      </c>
      <c r="R45" s="29" t="s">
        <v>76</v>
      </c>
      <c r="S45" s="75">
        <f t="shared" si="11"/>
        <v>0</v>
      </c>
    </row>
    <row r="46" spans="1:19" ht="15" hidden="1">
      <c r="A46" s="79">
        <v>39</v>
      </c>
      <c r="B46" s="80"/>
      <c r="C46" s="81"/>
      <c r="D46" s="59" t="s">
        <v>75</v>
      </c>
      <c r="E46" s="39">
        <f t="shared" si="0"/>
        <v>0</v>
      </c>
      <c r="F46" s="40">
        <v>37</v>
      </c>
      <c r="G46" s="59" t="s">
        <v>75</v>
      </c>
      <c r="H46" s="39">
        <f t="shared" si="12"/>
        <v>0</v>
      </c>
      <c r="I46" s="62">
        <v>37</v>
      </c>
      <c r="J46" s="59" t="s">
        <v>75</v>
      </c>
      <c r="K46" s="39">
        <f t="shared" si="4"/>
        <v>0</v>
      </c>
      <c r="L46" s="40">
        <v>37</v>
      </c>
      <c r="M46" s="40"/>
      <c r="N46" s="40"/>
      <c r="O46" s="40"/>
      <c r="P46" s="59" t="s">
        <v>75</v>
      </c>
      <c r="Q46" s="39">
        <f t="shared" si="8"/>
        <v>0</v>
      </c>
      <c r="R46" s="40">
        <v>37</v>
      </c>
      <c r="S46" s="63">
        <f t="shared" si="11"/>
        <v>0</v>
      </c>
    </row>
    <row r="47" spans="1:19" ht="15" hidden="1">
      <c r="A47" s="64">
        <v>40</v>
      </c>
      <c r="C47" s="82"/>
      <c r="D47" s="83" t="s">
        <v>75</v>
      </c>
      <c r="E47" s="68">
        <f t="shared" si="0"/>
        <v>0</v>
      </c>
      <c r="F47" s="70" t="s">
        <v>76</v>
      </c>
      <c r="G47" s="83" t="s">
        <v>75</v>
      </c>
      <c r="H47" s="68">
        <f t="shared" si="12"/>
        <v>0</v>
      </c>
      <c r="I47" s="70" t="s">
        <v>76</v>
      </c>
      <c r="J47" s="83" t="s">
        <v>75</v>
      </c>
      <c r="K47" s="68">
        <f t="shared" si="4"/>
        <v>0</v>
      </c>
      <c r="L47" s="70" t="s">
        <v>76</v>
      </c>
      <c r="M47" s="70"/>
      <c r="N47" s="70"/>
      <c r="O47" s="70"/>
      <c r="P47" s="70"/>
      <c r="Q47" s="70"/>
      <c r="R47" s="70"/>
      <c r="S47" s="84">
        <f>K47+E47+H47</f>
        <v>0</v>
      </c>
    </row>
    <row r="48" spans="1:19" ht="15" hidden="1">
      <c r="A48" s="1">
        <v>41</v>
      </c>
      <c r="D48" s="27" t="s">
        <v>75</v>
      </c>
      <c r="E48" s="28">
        <f t="shared" si="0"/>
        <v>0</v>
      </c>
      <c r="F48" s="60" t="s">
        <v>76</v>
      </c>
      <c r="G48" s="27" t="s">
        <v>75</v>
      </c>
      <c r="H48" s="28">
        <f t="shared" si="12"/>
        <v>0</v>
      </c>
      <c r="I48" s="60" t="s">
        <v>76</v>
      </c>
      <c r="J48" s="27" t="s">
        <v>75</v>
      </c>
      <c r="K48" s="28">
        <f t="shared" si="4"/>
        <v>0</v>
      </c>
      <c r="L48" s="60" t="s">
        <v>76</v>
      </c>
      <c r="M48" s="60"/>
      <c r="N48" s="60"/>
      <c r="O48" s="60"/>
      <c r="P48" s="60"/>
      <c r="Q48" s="60"/>
      <c r="R48" s="60"/>
      <c r="S48" s="85">
        <f>K48+E48+H48</f>
        <v>0</v>
      </c>
    </row>
    <row r="49" spans="1:19" ht="15" hidden="1">
      <c r="A49" s="1">
        <v>42</v>
      </c>
      <c r="D49" s="27" t="s">
        <v>75</v>
      </c>
      <c r="E49" s="28">
        <f t="shared" si="0"/>
        <v>0</v>
      </c>
      <c r="F49" s="60" t="s">
        <v>76</v>
      </c>
      <c r="G49" s="27" t="s">
        <v>75</v>
      </c>
      <c r="H49" s="28">
        <f t="shared" si="12"/>
        <v>0</v>
      </c>
      <c r="I49" s="60" t="s">
        <v>76</v>
      </c>
      <c r="J49" s="27" t="s">
        <v>75</v>
      </c>
      <c r="K49" s="28">
        <f t="shared" si="4"/>
        <v>0</v>
      </c>
      <c r="L49" s="60" t="s">
        <v>76</v>
      </c>
      <c r="M49" s="60"/>
      <c r="N49" s="60"/>
      <c r="O49" s="60"/>
      <c r="P49" s="60"/>
      <c r="Q49" s="60"/>
      <c r="R49" s="60"/>
      <c r="S49" s="85">
        <f>K49+E49+H49</f>
        <v>0</v>
      </c>
    </row>
    <row r="50" spans="1:19" ht="15" hidden="1">
      <c r="A50" s="1">
        <v>43</v>
      </c>
      <c r="D50" s="27" t="s">
        <v>75</v>
      </c>
      <c r="E50" s="28">
        <f t="shared" si="0"/>
        <v>0</v>
      </c>
      <c r="F50" s="60" t="s">
        <v>76</v>
      </c>
      <c r="G50" s="27" t="s">
        <v>75</v>
      </c>
      <c r="H50" s="28">
        <f t="shared" si="12"/>
        <v>0</v>
      </c>
      <c r="I50" s="60" t="s">
        <v>76</v>
      </c>
      <c r="J50" s="27" t="s">
        <v>75</v>
      </c>
      <c r="K50" s="28">
        <f t="shared" si="4"/>
        <v>0</v>
      </c>
      <c r="L50" s="60" t="s">
        <v>76</v>
      </c>
      <c r="M50" s="60"/>
      <c r="N50" s="60"/>
      <c r="O50" s="60"/>
      <c r="P50" s="60"/>
      <c r="Q50" s="60"/>
      <c r="R50" s="60"/>
      <c r="S50" s="85">
        <f>K50+E50+H50</f>
        <v>0</v>
      </c>
    </row>
    <row r="51" spans="1:19" ht="15" hidden="1">
      <c r="A51" s="1">
        <v>44</v>
      </c>
      <c r="D51" s="27" t="s">
        <v>75</v>
      </c>
      <c r="E51" s="28">
        <f t="shared" si="0"/>
        <v>0</v>
      </c>
      <c r="F51" s="60" t="s">
        <v>76</v>
      </c>
      <c r="G51" s="27" t="s">
        <v>75</v>
      </c>
      <c r="H51" s="28">
        <f t="shared" si="12"/>
        <v>0</v>
      </c>
      <c r="I51" s="60" t="s">
        <v>76</v>
      </c>
      <c r="J51" s="27" t="s">
        <v>75</v>
      </c>
      <c r="K51" s="28">
        <f t="shared" si="4"/>
        <v>0</v>
      </c>
      <c r="L51" s="60" t="s">
        <v>76</v>
      </c>
      <c r="M51" s="60"/>
      <c r="N51" s="60"/>
      <c r="O51" s="60"/>
      <c r="P51" s="60"/>
      <c r="Q51" s="60"/>
      <c r="R51" s="60"/>
      <c r="S51" s="85">
        <f>K51+E51+H51</f>
        <v>0</v>
      </c>
    </row>
    <row r="52" ht="13.5" hidden="1"/>
    <row r="53" ht="13.5">
      <c r="C53" s="86"/>
    </row>
  </sheetData>
  <sheetProtection selectLockedCells="1" selectUnlockedCells="1"/>
  <mergeCells count="7">
    <mergeCell ref="A1:S1"/>
    <mergeCell ref="A2:C4"/>
    <mergeCell ref="D2:F2"/>
    <mergeCell ref="G2:I2"/>
    <mergeCell ref="J2:L2"/>
    <mergeCell ref="M2:O2"/>
    <mergeCell ref="P2:R2"/>
  </mergeCells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1" sqref="B41"/>
    </sheetView>
  </sheetViews>
  <sheetFormatPr defaultColWidth="9.00390625" defaultRowHeight="13.5"/>
  <cols>
    <col min="1" max="1" width="4.625" style="0" customWidth="1"/>
    <col min="2" max="2" width="24.625" style="0" customWidth="1"/>
    <col min="3" max="3" width="15.625" style="0" customWidth="1"/>
    <col min="4" max="4" width="4.625" style="0" customWidth="1"/>
    <col min="5" max="5" width="8.625" style="0" customWidth="1"/>
    <col min="6" max="7" width="4.625" style="0" customWidth="1"/>
    <col min="8" max="8" width="8.625" style="0" customWidth="1"/>
    <col min="9" max="9" width="4.625" style="0" customWidth="1"/>
    <col min="10" max="13" width="0" style="0" hidden="1" customWidth="1"/>
    <col min="14" max="14" width="10.625" style="0" customWidth="1"/>
  </cols>
  <sheetData>
    <row r="1" spans="1:14" ht="24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ht="13.5">
      <c r="A2" s="169" t="s">
        <v>99</v>
      </c>
      <c r="B2" s="169"/>
      <c r="C2" s="169"/>
      <c r="D2" s="170" t="s">
        <v>2</v>
      </c>
      <c r="E2" s="170"/>
      <c r="F2" s="170"/>
      <c r="G2" s="171" t="s">
        <v>3</v>
      </c>
      <c r="H2" s="171"/>
      <c r="I2" s="171"/>
      <c r="J2" s="171"/>
      <c r="K2" s="172" t="s">
        <v>4</v>
      </c>
      <c r="L2" s="172"/>
      <c r="M2" s="87"/>
      <c r="N2" s="88"/>
    </row>
    <row r="3" spans="1:14" ht="13.5">
      <c r="A3" s="169"/>
      <c r="B3" s="169"/>
      <c r="C3" s="169"/>
      <c r="D3" s="89" t="s">
        <v>7</v>
      </c>
      <c r="E3" s="90">
        <v>900</v>
      </c>
      <c r="F3" s="91"/>
      <c r="G3" s="89" t="s">
        <v>7</v>
      </c>
      <c r="H3" s="92">
        <v>900</v>
      </c>
      <c r="I3" s="93"/>
      <c r="J3" s="94"/>
      <c r="K3" s="89" t="s">
        <v>7</v>
      </c>
      <c r="L3" s="95">
        <f>12*90</f>
        <v>1080</v>
      </c>
      <c r="M3" s="96"/>
      <c r="N3" s="97" t="s">
        <v>100</v>
      </c>
    </row>
    <row r="4" spans="1:14" ht="13.5">
      <c r="A4" s="169"/>
      <c r="B4" s="169"/>
      <c r="C4" s="169"/>
      <c r="D4" s="89" t="s">
        <v>9</v>
      </c>
      <c r="E4" s="92">
        <f>MIN(D6:D22)</f>
        <v>25</v>
      </c>
      <c r="F4" s="98" t="s">
        <v>101</v>
      </c>
      <c r="G4" s="89" t="s">
        <v>9</v>
      </c>
      <c r="H4" s="92">
        <f>MIN(G6:G38)</f>
        <v>22</v>
      </c>
      <c r="I4" s="99" t="s">
        <v>101</v>
      </c>
      <c r="J4" s="96" t="s">
        <v>10</v>
      </c>
      <c r="K4" s="92" t="s">
        <v>9</v>
      </c>
      <c r="L4" s="92">
        <f>MIN(K6:K22)</f>
        <v>0</v>
      </c>
      <c r="M4" s="96" t="s">
        <v>10</v>
      </c>
      <c r="N4" s="100"/>
    </row>
    <row r="5" spans="1:14" ht="13.5">
      <c r="A5" s="101" t="s">
        <v>11</v>
      </c>
      <c r="B5" s="18" t="s">
        <v>12</v>
      </c>
      <c r="C5" s="18" t="s">
        <v>164</v>
      </c>
      <c r="D5" s="17" t="s">
        <v>13</v>
      </c>
      <c r="E5" s="46" t="s">
        <v>14</v>
      </c>
      <c r="F5" s="47" t="s">
        <v>15</v>
      </c>
      <c r="G5" s="17" t="s">
        <v>13</v>
      </c>
      <c r="H5" s="46" t="s">
        <v>14</v>
      </c>
      <c r="I5" s="102" t="s">
        <v>16</v>
      </c>
      <c r="J5" s="47" t="s">
        <v>102</v>
      </c>
      <c r="K5" s="17" t="s">
        <v>13</v>
      </c>
      <c r="L5" s="18" t="s">
        <v>14</v>
      </c>
      <c r="M5" s="96" t="s">
        <v>17</v>
      </c>
      <c r="N5" s="103" t="s">
        <v>20</v>
      </c>
    </row>
    <row r="6" spans="1:14" ht="27" customHeight="1">
      <c r="A6" s="104">
        <v>1</v>
      </c>
      <c r="B6" s="105" t="s">
        <v>103</v>
      </c>
      <c r="C6" s="106" t="s">
        <v>26</v>
      </c>
      <c r="D6" s="107">
        <v>25</v>
      </c>
      <c r="E6" s="52">
        <f aca="true" t="shared" si="0" ref="E6:E38">IF(D6="abs",0,IF(D6&lt;(E$3+E$4),(E$3+E$4-D6)/E$3*1000,1))</f>
        <v>1000</v>
      </c>
      <c r="F6" s="108">
        <v>1</v>
      </c>
      <c r="G6" s="107">
        <v>22</v>
      </c>
      <c r="H6" s="52">
        <f aca="true" t="shared" si="1" ref="H6:H38">IF(G6="abs",0,IF(G6&lt;(H$3+H$4),(H$3+H$4-G6)/H$3*1000,1))</f>
        <v>1000</v>
      </c>
      <c r="I6" s="109">
        <v>1</v>
      </c>
      <c r="J6" s="108">
        <v>2</v>
      </c>
      <c r="K6" s="107" t="s">
        <v>75</v>
      </c>
      <c r="L6" s="52">
        <f aca="true" t="shared" si="2" ref="L6:L38">IF(K6="abs",0,IF(K6&lt;(L$3+L$4),(L$3+L$4-K6)/L$3*1000,1))</f>
        <v>0</v>
      </c>
      <c r="M6" s="108">
        <v>4</v>
      </c>
      <c r="N6" s="110">
        <f aca="true" t="shared" si="3" ref="N6:N38">L6+E6+H6</f>
        <v>2000</v>
      </c>
    </row>
    <row r="7" spans="1:14" ht="27" customHeight="1">
      <c r="A7" s="111">
        <v>2</v>
      </c>
      <c r="B7" s="112" t="s">
        <v>104</v>
      </c>
      <c r="C7" s="113" t="s">
        <v>95</v>
      </c>
      <c r="D7" s="114">
        <v>50</v>
      </c>
      <c r="E7" s="28">
        <f t="shared" si="0"/>
        <v>972.2222222222222</v>
      </c>
      <c r="F7" s="115">
        <v>3</v>
      </c>
      <c r="G7" s="114">
        <v>231</v>
      </c>
      <c r="H7" s="28">
        <f t="shared" si="1"/>
        <v>767.7777777777778</v>
      </c>
      <c r="I7" s="116">
        <v>2</v>
      </c>
      <c r="J7" s="115">
        <v>3</v>
      </c>
      <c r="K7" s="114" t="s">
        <v>75</v>
      </c>
      <c r="L7" s="28">
        <f t="shared" si="2"/>
        <v>0</v>
      </c>
      <c r="M7" s="115">
        <v>1</v>
      </c>
      <c r="N7" s="117">
        <f t="shared" si="3"/>
        <v>1740</v>
      </c>
    </row>
    <row r="8" spans="1:14" ht="27" customHeight="1">
      <c r="A8" s="111">
        <v>3</v>
      </c>
      <c r="B8" s="112" t="s">
        <v>105</v>
      </c>
      <c r="C8" s="113" t="s">
        <v>168</v>
      </c>
      <c r="D8" s="114">
        <v>45</v>
      </c>
      <c r="E8" s="28">
        <f t="shared" si="0"/>
        <v>977.7777777777777</v>
      </c>
      <c r="F8" s="115">
        <v>2</v>
      </c>
      <c r="G8" s="114">
        <v>376</v>
      </c>
      <c r="H8" s="28">
        <f t="shared" si="1"/>
        <v>606.6666666666667</v>
      </c>
      <c r="I8" s="116">
        <v>3</v>
      </c>
      <c r="J8" s="115">
        <v>1</v>
      </c>
      <c r="K8" s="114" t="s">
        <v>75</v>
      </c>
      <c r="L8" s="28">
        <f t="shared" si="2"/>
        <v>0</v>
      </c>
      <c r="M8" s="115">
        <v>1</v>
      </c>
      <c r="N8" s="117">
        <f t="shared" si="3"/>
        <v>1584.4444444444443</v>
      </c>
    </row>
    <row r="9" spans="1:14" ht="12.75" customHeight="1" hidden="1">
      <c r="A9" s="111">
        <v>4</v>
      </c>
      <c r="B9" s="112"/>
      <c r="C9" s="113"/>
      <c r="D9" s="114" t="s">
        <v>75</v>
      </c>
      <c r="E9" s="28">
        <f t="shared" si="0"/>
        <v>0</v>
      </c>
      <c r="F9" s="115">
        <v>1</v>
      </c>
      <c r="G9" s="114" t="s">
        <v>75</v>
      </c>
      <c r="H9" s="28">
        <f t="shared" si="1"/>
        <v>0</v>
      </c>
      <c r="I9" s="116">
        <v>5</v>
      </c>
      <c r="J9" s="115">
        <v>4</v>
      </c>
      <c r="K9" s="114" t="s">
        <v>75</v>
      </c>
      <c r="L9" s="28">
        <f t="shared" si="2"/>
        <v>0</v>
      </c>
      <c r="M9" s="115">
        <v>5</v>
      </c>
      <c r="N9" s="117">
        <f t="shared" si="3"/>
        <v>0</v>
      </c>
    </row>
    <row r="10" spans="1:14" ht="12.75" customHeight="1" hidden="1">
      <c r="A10" s="111">
        <v>5</v>
      </c>
      <c r="B10" s="112"/>
      <c r="C10" s="113"/>
      <c r="D10" s="114" t="s">
        <v>75</v>
      </c>
      <c r="E10" s="28">
        <f t="shared" si="0"/>
        <v>0</v>
      </c>
      <c r="F10" s="115">
        <v>6</v>
      </c>
      <c r="G10" s="114" t="s">
        <v>75</v>
      </c>
      <c r="H10" s="28">
        <f t="shared" si="1"/>
        <v>0</v>
      </c>
      <c r="I10" s="116">
        <v>8</v>
      </c>
      <c r="J10" s="115">
        <v>6</v>
      </c>
      <c r="K10" s="114" t="s">
        <v>75</v>
      </c>
      <c r="L10" s="28">
        <f t="shared" si="2"/>
        <v>0</v>
      </c>
      <c r="M10" s="115">
        <v>3</v>
      </c>
      <c r="N10" s="117">
        <f t="shared" si="3"/>
        <v>0</v>
      </c>
    </row>
    <row r="11" spans="1:14" ht="12.75" customHeight="1" hidden="1">
      <c r="A11" s="111">
        <v>6</v>
      </c>
      <c r="B11" s="112"/>
      <c r="C11" s="113"/>
      <c r="D11" s="114" t="s">
        <v>75</v>
      </c>
      <c r="E11" s="28">
        <f t="shared" si="0"/>
        <v>0</v>
      </c>
      <c r="F11" s="115">
        <v>6</v>
      </c>
      <c r="G11" s="114" t="s">
        <v>75</v>
      </c>
      <c r="H11" s="28">
        <f t="shared" si="1"/>
        <v>0</v>
      </c>
      <c r="I11" s="116">
        <v>9</v>
      </c>
      <c r="J11" s="115">
        <v>7</v>
      </c>
      <c r="K11" s="114" t="s">
        <v>75</v>
      </c>
      <c r="L11" s="28">
        <f t="shared" si="2"/>
        <v>0</v>
      </c>
      <c r="M11" s="115">
        <v>7</v>
      </c>
      <c r="N11" s="117">
        <f t="shared" si="3"/>
        <v>0</v>
      </c>
    </row>
    <row r="12" spans="1:14" ht="12.75" customHeight="1" hidden="1">
      <c r="A12" s="111">
        <v>7</v>
      </c>
      <c r="B12" s="112"/>
      <c r="C12" s="113"/>
      <c r="D12" s="114" t="s">
        <v>75</v>
      </c>
      <c r="E12" s="28">
        <f t="shared" si="0"/>
        <v>0</v>
      </c>
      <c r="F12" s="115">
        <v>9</v>
      </c>
      <c r="G12" s="114" t="s">
        <v>75</v>
      </c>
      <c r="H12" s="28">
        <f t="shared" si="1"/>
        <v>0</v>
      </c>
      <c r="I12" s="116">
        <v>2</v>
      </c>
      <c r="J12" s="115">
        <v>5</v>
      </c>
      <c r="K12" s="114" t="s">
        <v>75</v>
      </c>
      <c r="L12" s="28">
        <f t="shared" si="2"/>
        <v>0</v>
      </c>
      <c r="M12" s="115">
        <v>22</v>
      </c>
      <c r="N12" s="117">
        <f t="shared" si="3"/>
        <v>0</v>
      </c>
    </row>
    <row r="13" spans="1:14" ht="12.75" customHeight="1" hidden="1">
      <c r="A13" s="111">
        <v>8</v>
      </c>
      <c r="B13" s="112"/>
      <c r="C13" s="113"/>
      <c r="D13" s="114" t="s">
        <v>75</v>
      </c>
      <c r="E13" s="28">
        <f t="shared" si="0"/>
        <v>0</v>
      </c>
      <c r="F13" s="115">
        <v>11</v>
      </c>
      <c r="G13" s="114" t="s">
        <v>75</v>
      </c>
      <c r="H13" s="28">
        <f t="shared" si="1"/>
        <v>0</v>
      </c>
      <c r="I13" s="116">
        <v>10</v>
      </c>
      <c r="J13" s="115">
        <v>8</v>
      </c>
      <c r="K13" s="114" t="s">
        <v>75</v>
      </c>
      <c r="L13" s="28">
        <f t="shared" si="2"/>
        <v>0</v>
      </c>
      <c r="M13" s="115">
        <v>8</v>
      </c>
      <c r="N13" s="117">
        <f t="shared" si="3"/>
        <v>0</v>
      </c>
    </row>
    <row r="14" spans="1:14" ht="12.75" customHeight="1" hidden="1">
      <c r="A14" s="111">
        <v>9</v>
      </c>
      <c r="B14" s="112"/>
      <c r="C14" s="113"/>
      <c r="D14" s="114" t="s">
        <v>75</v>
      </c>
      <c r="E14" s="28">
        <f t="shared" si="0"/>
        <v>0</v>
      </c>
      <c r="F14" s="115">
        <v>1</v>
      </c>
      <c r="G14" s="114" t="s">
        <v>75</v>
      </c>
      <c r="H14" s="28">
        <f t="shared" si="1"/>
        <v>0</v>
      </c>
      <c r="I14" s="116">
        <v>17</v>
      </c>
      <c r="J14" s="115">
        <v>13</v>
      </c>
      <c r="K14" s="114" t="s">
        <v>75</v>
      </c>
      <c r="L14" s="28">
        <f t="shared" si="2"/>
        <v>0</v>
      </c>
      <c r="M14" s="115">
        <v>5</v>
      </c>
      <c r="N14" s="117">
        <f t="shared" si="3"/>
        <v>0</v>
      </c>
    </row>
    <row r="15" spans="1:14" ht="12.75" customHeight="1" hidden="1">
      <c r="A15" s="111">
        <v>10</v>
      </c>
      <c r="B15" s="112"/>
      <c r="C15" s="113"/>
      <c r="D15" s="114" t="s">
        <v>75</v>
      </c>
      <c r="E15" s="28">
        <f t="shared" si="0"/>
        <v>0</v>
      </c>
      <c r="F15" s="115">
        <v>11</v>
      </c>
      <c r="G15" s="114" t="s">
        <v>75</v>
      </c>
      <c r="H15" s="28">
        <f t="shared" si="1"/>
        <v>0</v>
      </c>
      <c r="I15" s="116">
        <v>11</v>
      </c>
      <c r="J15" s="115">
        <v>9</v>
      </c>
      <c r="K15" s="114" t="s">
        <v>75</v>
      </c>
      <c r="L15" s="28">
        <f t="shared" si="2"/>
        <v>0</v>
      </c>
      <c r="M15" s="115">
        <v>17</v>
      </c>
      <c r="N15" s="117">
        <f t="shared" si="3"/>
        <v>0</v>
      </c>
    </row>
    <row r="16" spans="1:14" ht="12.75" customHeight="1" hidden="1">
      <c r="A16" s="111">
        <v>11</v>
      </c>
      <c r="B16" s="112"/>
      <c r="C16" s="113"/>
      <c r="D16" s="114" t="s">
        <v>75</v>
      </c>
      <c r="E16" s="28">
        <f t="shared" si="0"/>
        <v>0</v>
      </c>
      <c r="F16" s="115">
        <v>11</v>
      </c>
      <c r="G16" s="114" t="s">
        <v>75</v>
      </c>
      <c r="H16" s="28">
        <f t="shared" si="1"/>
        <v>0</v>
      </c>
      <c r="I16" s="116">
        <v>13</v>
      </c>
      <c r="J16" s="115">
        <v>12</v>
      </c>
      <c r="K16" s="114" t="s">
        <v>75</v>
      </c>
      <c r="L16" s="28">
        <f t="shared" si="2"/>
        <v>0</v>
      </c>
      <c r="M16" s="115">
        <v>9</v>
      </c>
      <c r="N16" s="117">
        <f t="shared" si="3"/>
        <v>0</v>
      </c>
    </row>
    <row r="17" spans="1:14" ht="12.75" customHeight="1" hidden="1">
      <c r="A17" s="111">
        <v>12</v>
      </c>
      <c r="B17" s="112"/>
      <c r="C17" s="113"/>
      <c r="D17" s="114" t="s">
        <v>75</v>
      </c>
      <c r="E17" s="28">
        <f t="shared" si="0"/>
        <v>0</v>
      </c>
      <c r="F17" s="115">
        <v>23</v>
      </c>
      <c r="G17" s="114" t="s">
        <v>75</v>
      </c>
      <c r="H17" s="28">
        <f t="shared" si="1"/>
        <v>0</v>
      </c>
      <c r="I17" s="116">
        <v>6</v>
      </c>
      <c r="J17" s="115">
        <v>11</v>
      </c>
      <c r="K17" s="114" t="s">
        <v>75</v>
      </c>
      <c r="L17" s="28">
        <f t="shared" si="2"/>
        <v>0</v>
      </c>
      <c r="M17" s="115">
        <v>13</v>
      </c>
      <c r="N17" s="117">
        <f t="shared" si="3"/>
        <v>0</v>
      </c>
    </row>
    <row r="18" spans="1:14" ht="12.75" customHeight="1" hidden="1">
      <c r="A18" s="111">
        <v>13</v>
      </c>
      <c r="B18" s="112"/>
      <c r="C18" s="113"/>
      <c r="D18" s="114" t="s">
        <v>75</v>
      </c>
      <c r="E18" s="28">
        <f t="shared" si="0"/>
        <v>0</v>
      </c>
      <c r="F18" s="115">
        <v>11</v>
      </c>
      <c r="G18" s="114" t="s">
        <v>75</v>
      </c>
      <c r="H18" s="28">
        <f t="shared" si="1"/>
        <v>0</v>
      </c>
      <c r="I18" s="116">
        <v>12</v>
      </c>
      <c r="J18" s="115">
        <v>10</v>
      </c>
      <c r="K18" s="114" t="s">
        <v>75</v>
      </c>
      <c r="L18" s="28">
        <f t="shared" si="2"/>
        <v>0</v>
      </c>
      <c r="M18" s="115">
        <v>21</v>
      </c>
      <c r="N18" s="117">
        <f t="shared" si="3"/>
        <v>0</v>
      </c>
    </row>
    <row r="19" spans="1:14" ht="12.75" customHeight="1" hidden="1">
      <c r="A19" s="111">
        <v>14</v>
      </c>
      <c r="B19" s="112"/>
      <c r="C19" s="113"/>
      <c r="D19" s="114" t="s">
        <v>75</v>
      </c>
      <c r="E19" s="28">
        <f t="shared" si="0"/>
        <v>0</v>
      </c>
      <c r="F19" s="115">
        <v>16</v>
      </c>
      <c r="G19" s="114" t="s">
        <v>75</v>
      </c>
      <c r="H19" s="28">
        <f t="shared" si="1"/>
        <v>0</v>
      </c>
      <c r="I19" s="116">
        <v>14</v>
      </c>
      <c r="J19" s="115">
        <v>14</v>
      </c>
      <c r="K19" s="114" t="s">
        <v>75</v>
      </c>
      <c r="L19" s="28">
        <f t="shared" si="2"/>
        <v>0</v>
      </c>
      <c r="M19" s="115">
        <v>12</v>
      </c>
      <c r="N19" s="117">
        <f t="shared" si="3"/>
        <v>0</v>
      </c>
    </row>
    <row r="20" spans="1:14" ht="12.75" customHeight="1" hidden="1">
      <c r="A20" s="111">
        <v>15</v>
      </c>
      <c r="B20" s="112"/>
      <c r="C20" s="113"/>
      <c r="D20" s="114" t="s">
        <v>75</v>
      </c>
      <c r="E20" s="28">
        <f t="shared" si="0"/>
        <v>0</v>
      </c>
      <c r="F20" s="115">
        <v>18</v>
      </c>
      <c r="G20" s="114" t="s">
        <v>75</v>
      </c>
      <c r="H20" s="28">
        <f t="shared" si="1"/>
        <v>0</v>
      </c>
      <c r="I20" s="116">
        <v>15</v>
      </c>
      <c r="J20" s="115">
        <v>15</v>
      </c>
      <c r="K20" s="114" t="s">
        <v>75</v>
      </c>
      <c r="L20" s="28">
        <f t="shared" si="2"/>
        <v>0</v>
      </c>
      <c r="M20" s="115">
        <v>10</v>
      </c>
      <c r="N20" s="117">
        <f t="shared" si="3"/>
        <v>0</v>
      </c>
    </row>
    <row r="21" spans="1:14" ht="12.75" customHeight="1" hidden="1">
      <c r="A21" s="111">
        <v>16</v>
      </c>
      <c r="B21" s="112"/>
      <c r="C21" s="113"/>
      <c r="D21" s="114" t="s">
        <v>75</v>
      </c>
      <c r="E21" s="28">
        <f t="shared" si="0"/>
        <v>0</v>
      </c>
      <c r="F21" s="115">
        <v>19</v>
      </c>
      <c r="G21" s="114" t="s">
        <v>75</v>
      </c>
      <c r="H21" s="28">
        <f t="shared" si="1"/>
        <v>0</v>
      </c>
      <c r="I21" s="116">
        <v>16</v>
      </c>
      <c r="J21" s="115">
        <v>19</v>
      </c>
      <c r="K21" s="114" t="s">
        <v>75</v>
      </c>
      <c r="L21" s="28">
        <f t="shared" si="2"/>
        <v>0</v>
      </c>
      <c r="M21" s="115">
        <v>10</v>
      </c>
      <c r="N21" s="117">
        <f t="shared" si="3"/>
        <v>0</v>
      </c>
    </row>
    <row r="22" spans="1:14" ht="15" hidden="1">
      <c r="A22" s="111">
        <v>17</v>
      </c>
      <c r="B22" s="112"/>
      <c r="C22" s="113"/>
      <c r="D22" s="114" t="s">
        <v>75</v>
      </c>
      <c r="E22" s="28">
        <f t="shared" si="0"/>
        <v>0</v>
      </c>
      <c r="F22" s="115">
        <v>15</v>
      </c>
      <c r="G22" s="114" t="s">
        <v>75</v>
      </c>
      <c r="H22" s="28">
        <f t="shared" si="1"/>
        <v>0</v>
      </c>
      <c r="I22" s="116">
        <v>19</v>
      </c>
      <c r="J22" s="115">
        <v>18</v>
      </c>
      <c r="K22" s="114" t="s">
        <v>75</v>
      </c>
      <c r="L22" s="28">
        <f t="shared" si="2"/>
        <v>0</v>
      </c>
      <c r="M22" s="115">
        <v>15</v>
      </c>
      <c r="N22" s="117">
        <f t="shared" si="3"/>
        <v>0</v>
      </c>
    </row>
    <row r="23" spans="1:14" ht="15" hidden="1">
      <c r="A23" s="111">
        <v>18</v>
      </c>
      <c r="B23" s="112"/>
      <c r="C23" s="113"/>
      <c r="D23" s="114" t="s">
        <v>75</v>
      </c>
      <c r="E23" s="28">
        <f t="shared" si="0"/>
        <v>0</v>
      </c>
      <c r="F23" s="115">
        <v>26</v>
      </c>
      <c r="G23" s="114" t="s">
        <v>75</v>
      </c>
      <c r="H23" s="28">
        <f t="shared" si="1"/>
        <v>0</v>
      </c>
      <c r="I23" s="116">
        <v>7</v>
      </c>
      <c r="J23" s="115">
        <v>20</v>
      </c>
      <c r="K23" s="114" t="s">
        <v>75</v>
      </c>
      <c r="L23" s="28">
        <f t="shared" si="2"/>
        <v>0</v>
      </c>
      <c r="M23" s="115">
        <v>14</v>
      </c>
      <c r="N23" s="117">
        <f t="shared" si="3"/>
        <v>0</v>
      </c>
    </row>
    <row r="24" spans="1:14" ht="15" hidden="1">
      <c r="A24" s="111">
        <v>19</v>
      </c>
      <c r="B24" s="112"/>
      <c r="C24" s="113"/>
      <c r="D24" s="114" t="s">
        <v>75</v>
      </c>
      <c r="E24" s="28">
        <f t="shared" si="0"/>
        <v>0</v>
      </c>
      <c r="F24" s="115">
        <v>24</v>
      </c>
      <c r="G24" s="114" t="s">
        <v>75</v>
      </c>
      <c r="H24" s="28">
        <f t="shared" si="1"/>
        <v>0</v>
      </c>
      <c r="I24" s="116">
        <v>18</v>
      </c>
      <c r="J24" s="115">
        <v>21</v>
      </c>
      <c r="K24" s="114" t="s">
        <v>75</v>
      </c>
      <c r="L24" s="28">
        <f t="shared" si="2"/>
        <v>0</v>
      </c>
      <c r="M24" s="115">
        <v>16</v>
      </c>
      <c r="N24" s="117">
        <f t="shared" si="3"/>
        <v>0</v>
      </c>
    </row>
    <row r="25" spans="1:14" ht="15" hidden="1">
      <c r="A25" s="111">
        <v>20</v>
      </c>
      <c r="B25" s="112"/>
      <c r="C25" s="113"/>
      <c r="D25" s="114" t="s">
        <v>75</v>
      </c>
      <c r="E25" s="28">
        <f t="shared" si="0"/>
        <v>0</v>
      </c>
      <c r="F25" s="115">
        <v>21</v>
      </c>
      <c r="G25" s="114" t="s">
        <v>75</v>
      </c>
      <c r="H25" s="28">
        <f t="shared" si="1"/>
        <v>0</v>
      </c>
      <c r="I25" s="116">
        <v>23</v>
      </c>
      <c r="J25" s="115">
        <v>22</v>
      </c>
      <c r="K25" s="114" t="s">
        <v>75</v>
      </c>
      <c r="L25" s="28">
        <f t="shared" si="2"/>
        <v>0</v>
      </c>
      <c r="M25" s="115">
        <v>18</v>
      </c>
      <c r="N25" s="117">
        <f t="shared" si="3"/>
        <v>0</v>
      </c>
    </row>
    <row r="26" spans="1:14" ht="15" hidden="1">
      <c r="A26" s="111">
        <v>21</v>
      </c>
      <c r="B26" s="112"/>
      <c r="C26" s="113"/>
      <c r="D26" s="114" t="s">
        <v>75</v>
      </c>
      <c r="E26" s="28">
        <f t="shared" si="0"/>
        <v>0</v>
      </c>
      <c r="F26" s="115">
        <v>25</v>
      </c>
      <c r="G26" s="114" t="s">
        <v>75</v>
      </c>
      <c r="H26" s="28">
        <f t="shared" si="1"/>
        <v>0</v>
      </c>
      <c r="I26" s="116">
        <v>25</v>
      </c>
      <c r="J26" s="115">
        <v>24</v>
      </c>
      <c r="K26" s="114" t="s">
        <v>75</v>
      </c>
      <c r="L26" s="28">
        <f t="shared" si="2"/>
        <v>0</v>
      </c>
      <c r="M26" s="115">
        <v>19</v>
      </c>
      <c r="N26" s="117">
        <f t="shared" si="3"/>
        <v>0</v>
      </c>
    </row>
    <row r="27" spans="1:14" ht="15" hidden="1">
      <c r="A27" s="111">
        <v>22</v>
      </c>
      <c r="B27" s="112"/>
      <c r="C27" s="113"/>
      <c r="D27" s="114" t="s">
        <v>75</v>
      </c>
      <c r="E27" s="28">
        <f t="shared" si="0"/>
        <v>0</v>
      </c>
      <c r="F27" s="115">
        <v>19</v>
      </c>
      <c r="G27" s="114" t="s">
        <v>75</v>
      </c>
      <c r="H27" s="28">
        <f t="shared" si="1"/>
        <v>0</v>
      </c>
      <c r="I27" s="116">
        <v>24</v>
      </c>
      <c r="J27" s="115">
        <v>23</v>
      </c>
      <c r="K27" s="114" t="s">
        <v>75</v>
      </c>
      <c r="L27" s="28">
        <f t="shared" si="2"/>
        <v>0</v>
      </c>
      <c r="M27" s="115">
        <v>25</v>
      </c>
      <c r="N27" s="117">
        <f t="shared" si="3"/>
        <v>0</v>
      </c>
    </row>
    <row r="28" spans="1:14" ht="15" hidden="1">
      <c r="A28" s="111">
        <v>23</v>
      </c>
      <c r="B28" s="112"/>
      <c r="C28" s="113"/>
      <c r="D28" s="114" t="s">
        <v>75</v>
      </c>
      <c r="E28" s="28">
        <f t="shared" si="0"/>
        <v>0</v>
      </c>
      <c r="F28" s="115">
        <v>17</v>
      </c>
      <c r="G28" s="114" t="s">
        <v>75</v>
      </c>
      <c r="H28" s="28">
        <f t="shared" si="1"/>
        <v>0</v>
      </c>
      <c r="I28" s="116">
        <v>26</v>
      </c>
      <c r="J28" s="115">
        <v>25</v>
      </c>
      <c r="K28" s="114" t="s">
        <v>75</v>
      </c>
      <c r="L28" s="28">
        <f t="shared" si="2"/>
        <v>0</v>
      </c>
      <c r="M28" s="115">
        <v>22</v>
      </c>
      <c r="N28" s="117">
        <f t="shared" si="3"/>
        <v>0</v>
      </c>
    </row>
    <row r="29" spans="1:14" ht="15" hidden="1">
      <c r="A29" s="111">
        <v>24</v>
      </c>
      <c r="B29" s="112"/>
      <c r="C29" s="113"/>
      <c r="D29" s="114" t="s">
        <v>75</v>
      </c>
      <c r="E29" s="28">
        <f t="shared" si="0"/>
        <v>0</v>
      </c>
      <c r="F29" s="115">
        <v>10</v>
      </c>
      <c r="G29" s="114" t="s">
        <v>75</v>
      </c>
      <c r="H29" s="28">
        <f t="shared" si="1"/>
        <v>0</v>
      </c>
      <c r="I29" s="116">
        <v>20</v>
      </c>
      <c r="J29" s="115">
        <v>17</v>
      </c>
      <c r="K29" s="114" t="s">
        <v>75</v>
      </c>
      <c r="L29" s="28">
        <f t="shared" si="2"/>
        <v>0</v>
      </c>
      <c r="M29" s="115">
        <v>26</v>
      </c>
      <c r="N29" s="117">
        <f t="shared" si="3"/>
        <v>0</v>
      </c>
    </row>
    <row r="30" spans="1:14" ht="15" hidden="1">
      <c r="A30" s="111">
        <v>25</v>
      </c>
      <c r="B30" s="112"/>
      <c r="C30" s="113"/>
      <c r="D30" s="114" t="s">
        <v>75</v>
      </c>
      <c r="E30" s="28">
        <f t="shared" si="0"/>
        <v>0</v>
      </c>
      <c r="F30" s="115">
        <v>22</v>
      </c>
      <c r="G30" s="114" t="s">
        <v>75</v>
      </c>
      <c r="H30" s="28">
        <f t="shared" si="1"/>
        <v>0</v>
      </c>
      <c r="I30" s="116">
        <v>27</v>
      </c>
      <c r="J30" s="115">
        <v>26</v>
      </c>
      <c r="K30" s="114" t="s">
        <v>75</v>
      </c>
      <c r="L30" s="28">
        <f t="shared" si="2"/>
        <v>0</v>
      </c>
      <c r="M30" s="115">
        <v>24</v>
      </c>
      <c r="N30" s="117">
        <f t="shared" si="3"/>
        <v>0</v>
      </c>
    </row>
    <row r="31" spans="1:14" ht="15" hidden="1">
      <c r="A31" s="111">
        <v>26</v>
      </c>
      <c r="B31" s="112"/>
      <c r="C31" s="113"/>
      <c r="D31" s="114" t="s">
        <v>75</v>
      </c>
      <c r="E31" s="28">
        <f t="shared" si="0"/>
        <v>0</v>
      </c>
      <c r="F31" s="115">
        <v>27</v>
      </c>
      <c r="G31" s="114" t="s">
        <v>75</v>
      </c>
      <c r="H31" s="28">
        <f t="shared" si="1"/>
        <v>0</v>
      </c>
      <c r="I31" s="116">
        <v>211</v>
      </c>
      <c r="J31" s="115">
        <v>27</v>
      </c>
      <c r="K31" s="114" t="s">
        <v>75</v>
      </c>
      <c r="L31" s="28">
        <f t="shared" si="2"/>
        <v>0</v>
      </c>
      <c r="M31" s="115">
        <v>20</v>
      </c>
      <c r="N31" s="117">
        <f t="shared" si="3"/>
        <v>0</v>
      </c>
    </row>
    <row r="32" spans="1:14" ht="27" hidden="1">
      <c r="A32" s="118">
        <v>27</v>
      </c>
      <c r="B32" s="119" t="s">
        <v>105</v>
      </c>
      <c r="C32" s="120" t="s">
        <v>106</v>
      </c>
      <c r="D32" s="121" t="s">
        <v>75</v>
      </c>
      <c r="E32" s="39">
        <f t="shared" si="0"/>
        <v>0</v>
      </c>
      <c r="F32" s="122">
        <v>1</v>
      </c>
      <c r="G32" s="121" t="s">
        <v>75</v>
      </c>
      <c r="H32" s="39">
        <f t="shared" si="1"/>
        <v>0</v>
      </c>
      <c r="I32" s="123">
        <v>22</v>
      </c>
      <c r="J32" s="122">
        <v>16</v>
      </c>
      <c r="K32" s="121" t="s">
        <v>75</v>
      </c>
      <c r="L32" s="39">
        <f t="shared" si="2"/>
        <v>0</v>
      </c>
      <c r="M32" s="122" t="s">
        <v>76</v>
      </c>
      <c r="N32" s="124">
        <f t="shared" si="3"/>
        <v>0</v>
      </c>
    </row>
    <row r="33" spans="1:14" ht="15" hidden="1">
      <c r="A33" s="125">
        <v>29</v>
      </c>
      <c r="B33" s="126"/>
      <c r="C33" s="127"/>
      <c r="D33" s="128" t="s">
        <v>75</v>
      </c>
      <c r="E33" s="68">
        <f t="shared" si="0"/>
        <v>0</v>
      </c>
      <c r="F33" s="129">
        <v>5</v>
      </c>
      <c r="G33" s="128" t="s">
        <v>75</v>
      </c>
      <c r="H33" s="68">
        <f t="shared" si="1"/>
        <v>0</v>
      </c>
      <c r="I33" s="130">
        <v>6</v>
      </c>
      <c r="J33" s="129">
        <v>5</v>
      </c>
      <c r="K33" s="128" t="s">
        <v>75</v>
      </c>
      <c r="L33" s="68">
        <f t="shared" si="2"/>
        <v>0</v>
      </c>
      <c r="M33" s="129">
        <v>5</v>
      </c>
      <c r="N33" s="131">
        <f t="shared" si="3"/>
        <v>0</v>
      </c>
    </row>
    <row r="34" spans="1:14" ht="15" hidden="1">
      <c r="A34" s="125"/>
      <c r="B34" s="132"/>
      <c r="C34" s="133"/>
      <c r="D34" s="114" t="s">
        <v>75</v>
      </c>
      <c r="E34" s="28">
        <f t="shared" si="0"/>
        <v>0</v>
      </c>
      <c r="F34" s="115">
        <v>5</v>
      </c>
      <c r="G34" s="114" t="s">
        <v>75</v>
      </c>
      <c r="H34" s="28">
        <f t="shared" si="1"/>
        <v>0</v>
      </c>
      <c r="I34" s="116">
        <v>6</v>
      </c>
      <c r="J34" s="115">
        <v>5</v>
      </c>
      <c r="K34" s="114" t="s">
        <v>75</v>
      </c>
      <c r="L34" s="28">
        <f t="shared" si="2"/>
        <v>0</v>
      </c>
      <c r="M34" s="115">
        <v>5</v>
      </c>
      <c r="N34" s="117">
        <f t="shared" si="3"/>
        <v>0</v>
      </c>
    </row>
    <row r="35" spans="1:14" ht="15" hidden="1">
      <c r="A35" s="125"/>
      <c r="B35" s="132"/>
      <c r="C35" s="133"/>
      <c r="D35" s="114" t="s">
        <v>75</v>
      </c>
      <c r="E35" s="28">
        <f t="shared" si="0"/>
        <v>0</v>
      </c>
      <c r="F35" s="115">
        <v>5</v>
      </c>
      <c r="G35" s="114" t="s">
        <v>75</v>
      </c>
      <c r="H35" s="28">
        <f t="shared" si="1"/>
        <v>0</v>
      </c>
      <c r="I35" s="116">
        <v>6</v>
      </c>
      <c r="J35" s="115">
        <v>5</v>
      </c>
      <c r="K35" s="114" t="s">
        <v>75</v>
      </c>
      <c r="L35" s="28">
        <f t="shared" si="2"/>
        <v>0</v>
      </c>
      <c r="M35" s="115">
        <v>5</v>
      </c>
      <c r="N35" s="117">
        <f t="shared" si="3"/>
        <v>0</v>
      </c>
    </row>
    <row r="36" spans="1:14" ht="15" hidden="1">
      <c r="A36" s="125"/>
      <c r="B36" s="132"/>
      <c r="C36" s="133"/>
      <c r="D36" s="114" t="s">
        <v>75</v>
      </c>
      <c r="E36" s="28">
        <f t="shared" si="0"/>
        <v>0</v>
      </c>
      <c r="F36" s="115">
        <v>5</v>
      </c>
      <c r="G36" s="114" t="s">
        <v>75</v>
      </c>
      <c r="H36" s="28">
        <f t="shared" si="1"/>
        <v>0</v>
      </c>
      <c r="I36" s="116">
        <v>6</v>
      </c>
      <c r="J36" s="115">
        <v>5</v>
      </c>
      <c r="K36" s="114" t="s">
        <v>75</v>
      </c>
      <c r="L36" s="28">
        <f t="shared" si="2"/>
        <v>0</v>
      </c>
      <c r="M36" s="115">
        <v>5</v>
      </c>
      <c r="N36" s="117">
        <f t="shared" si="3"/>
        <v>0</v>
      </c>
    </row>
    <row r="37" spans="1:14" ht="15" hidden="1">
      <c r="A37" s="125"/>
      <c r="B37" s="132"/>
      <c r="C37" s="133"/>
      <c r="D37" s="114" t="s">
        <v>75</v>
      </c>
      <c r="E37" s="28">
        <f t="shared" si="0"/>
        <v>0</v>
      </c>
      <c r="F37" s="115">
        <v>5</v>
      </c>
      <c r="G37" s="114" t="s">
        <v>75</v>
      </c>
      <c r="H37" s="28">
        <f t="shared" si="1"/>
        <v>0</v>
      </c>
      <c r="I37" s="116">
        <v>6</v>
      </c>
      <c r="J37" s="115">
        <v>5</v>
      </c>
      <c r="K37" s="114" t="s">
        <v>75</v>
      </c>
      <c r="L37" s="28">
        <f t="shared" si="2"/>
        <v>0</v>
      </c>
      <c r="M37" s="115">
        <v>5</v>
      </c>
      <c r="N37" s="117">
        <f t="shared" si="3"/>
        <v>0</v>
      </c>
    </row>
    <row r="38" spans="1:14" ht="15" hidden="1">
      <c r="A38" s="134">
        <v>30</v>
      </c>
      <c r="B38" s="135"/>
      <c r="C38" s="120"/>
      <c r="D38" s="121" t="s">
        <v>75</v>
      </c>
      <c r="E38" s="39">
        <f t="shared" si="0"/>
        <v>0</v>
      </c>
      <c r="F38" s="122" t="s">
        <v>76</v>
      </c>
      <c r="G38" s="121" t="s">
        <v>75</v>
      </c>
      <c r="H38" s="39">
        <f t="shared" si="1"/>
        <v>0</v>
      </c>
      <c r="I38" s="123" t="s">
        <v>76</v>
      </c>
      <c r="J38" s="122" t="s">
        <v>76</v>
      </c>
      <c r="K38" s="121" t="s">
        <v>75</v>
      </c>
      <c r="L38" s="39">
        <f t="shared" si="2"/>
        <v>0</v>
      </c>
      <c r="M38" s="122">
        <v>11</v>
      </c>
      <c r="N38" s="124">
        <f t="shared" si="3"/>
        <v>0</v>
      </c>
    </row>
    <row r="39" ht="13.5">
      <c r="C39" s="86"/>
    </row>
  </sheetData>
  <sheetProtection selectLockedCells="1" selectUnlockedCells="1"/>
  <mergeCells count="5">
    <mergeCell ref="A1:N1"/>
    <mergeCell ref="A2:C4"/>
    <mergeCell ref="D2:F2"/>
    <mergeCell ref="G2:J2"/>
    <mergeCell ref="K2:L2"/>
  </mergeCells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4" sqref="D4"/>
    </sheetView>
  </sheetViews>
  <sheetFormatPr defaultColWidth="9.00390625" defaultRowHeight="13.5"/>
  <cols>
    <col min="1" max="1" width="4.625" style="0" customWidth="1"/>
    <col min="2" max="2" width="42.625" style="0" customWidth="1"/>
    <col min="3" max="3" width="12.375" style="0" customWidth="1"/>
    <col min="4" max="4" width="10.625" style="0" customWidth="1"/>
  </cols>
  <sheetData>
    <row r="1" spans="1:4" ht="24">
      <c r="A1" s="168" t="s">
        <v>0</v>
      </c>
      <c r="B1" s="168"/>
      <c r="C1" s="168"/>
      <c r="D1" s="168"/>
    </row>
    <row r="2" spans="1:4" ht="13.5">
      <c r="A2" s="169" t="s">
        <v>107</v>
      </c>
      <c r="B2" s="169"/>
      <c r="C2" s="169"/>
      <c r="D2" s="136" t="s">
        <v>13</v>
      </c>
    </row>
    <row r="3" spans="1:4" ht="12.75" customHeight="1">
      <c r="A3" s="169"/>
      <c r="B3" s="169"/>
      <c r="C3" s="169"/>
      <c r="D3" s="137"/>
    </row>
    <row r="4" spans="1:4" ht="12.75" customHeight="1">
      <c r="A4" s="169"/>
      <c r="B4" s="169"/>
      <c r="C4" s="169"/>
      <c r="D4" s="137"/>
    </row>
    <row r="5" spans="1:4" ht="13.5">
      <c r="A5" s="138" t="s">
        <v>11</v>
      </c>
      <c r="B5" s="139" t="s">
        <v>12</v>
      </c>
      <c r="C5" s="140" t="s">
        <v>169</v>
      </c>
      <c r="D5" s="141"/>
    </row>
    <row r="6" spans="1:4" ht="27" customHeight="1">
      <c r="A6" s="142">
        <v>1</v>
      </c>
      <c r="B6" s="143" t="s">
        <v>170</v>
      </c>
      <c r="C6" s="144" t="s">
        <v>171</v>
      </c>
      <c r="D6" s="145">
        <v>1</v>
      </c>
    </row>
    <row r="7" spans="1:4" ht="27" customHeight="1">
      <c r="A7" s="142">
        <v>2</v>
      </c>
      <c r="B7" s="146" t="s">
        <v>108</v>
      </c>
      <c r="C7" s="144" t="s">
        <v>172</v>
      </c>
      <c r="D7" s="145">
        <v>60</v>
      </c>
    </row>
    <row r="8" spans="1:4" ht="27" customHeight="1">
      <c r="A8" s="111">
        <v>3</v>
      </c>
      <c r="B8" s="147" t="s">
        <v>109</v>
      </c>
      <c r="C8" s="148" t="s">
        <v>173</v>
      </c>
      <c r="D8" s="145">
        <v>85</v>
      </c>
    </row>
    <row r="9" spans="1:4" ht="27" customHeight="1">
      <c r="A9" s="111">
        <v>3</v>
      </c>
      <c r="B9" s="147" t="s">
        <v>110</v>
      </c>
      <c r="C9" s="148" t="s">
        <v>174</v>
      </c>
      <c r="D9" s="145">
        <v>85</v>
      </c>
    </row>
    <row r="10" spans="1:4" ht="27" customHeight="1">
      <c r="A10" s="111">
        <v>5</v>
      </c>
      <c r="B10" s="149" t="s">
        <v>111</v>
      </c>
      <c r="C10" s="148" t="s">
        <v>112</v>
      </c>
      <c r="D10" s="145">
        <v>106</v>
      </c>
    </row>
    <row r="11" spans="1:4" ht="27" customHeight="1">
      <c r="A11" s="111">
        <v>6</v>
      </c>
      <c r="B11" s="149" t="s">
        <v>113</v>
      </c>
      <c r="C11" s="148" t="s">
        <v>175</v>
      </c>
      <c r="D11" s="145">
        <v>110</v>
      </c>
    </row>
    <row r="12" spans="1:4" ht="27" customHeight="1">
      <c r="A12" s="111">
        <v>7</v>
      </c>
      <c r="B12" s="147" t="s">
        <v>115</v>
      </c>
      <c r="C12" s="148" t="s">
        <v>176</v>
      </c>
      <c r="D12" s="145">
        <v>119</v>
      </c>
    </row>
    <row r="13" spans="1:4" ht="27" customHeight="1">
      <c r="A13" s="111">
        <v>8</v>
      </c>
      <c r="B13" s="147" t="s">
        <v>116</v>
      </c>
      <c r="C13" s="148" t="s">
        <v>177</v>
      </c>
      <c r="D13" s="145">
        <v>128</v>
      </c>
    </row>
    <row r="14" spans="1:4" ht="17.25">
      <c r="A14" s="111">
        <v>9</v>
      </c>
      <c r="B14" s="147" t="s">
        <v>117</v>
      </c>
      <c r="C14" s="148" t="s">
        <v>49</v>
      </c>
      <c r="D14" s="145">
        <v>133</v>
      </c>
    </row>
    <row r="15" spans="1:4" ht="26.25">
      <c r="A15" s="111">
        <v>10</v>
      </c>
      <c r="B15" s="150" t="s">
        <v>118</v>
      </c>
      <c r="C15" s="148" t="s">
        <v>119</v>
      </c>
      <c r="D15" s="145">
        <v>136</v>
      </c>
    </row>
    <row r="16" spans="1:4" ht="20.25">
      <c r="A16" s="111">
        <v>11</v>
      </c>
      <c r="B16" s="147" t="s">
        <v>178</v>
      </c>
      <c r="C16" s="148" t="s">
        <v>176</v>
      </c>
      <c r="D16" s="145">
        <v>140</v>
      </c>
    </row>
    <row r="17" spans="1:4" ht="30">
      <c r="A17" s="111">
        <v>12</v>
      </c>
      <c r="B17" s="149" t="s">
        <v>191</v>
      </c>
      <c r="C17" s="148" t="s">
        <v>179</v>
      </c>
      <c r="D17" s="145">
        <v>141</v>
      </c>
    </row>
    <row r="18" spans="1:4" ht="17.25">
      <c r="A18" s="111">
        <v>13</v>
      </c>
      <c r="B18" s="147" t="s">
        <v>120</v>
      </c>
      <c r="C18" s="148" t="s">
        <v>121</v>
      </c>
      <c r="D18" s="145">
        <v>147</v>
      </c>
    </row>
    <row r="19" spans="1:4" ht="17.25">
      <c r="A19" s="111">
        <v>14</v>
      </c>
      <c r="B19" s="149" t="s">
        <v>122</v>
      </c>
      <c r="C19" s="148" t="s">
        <v>123</v>
      </c>
      <c r="D19" s="145">
        <v>208</v>
      </c>
    </row>
    <row r="20" spans="1:4" ht="17.25">
      <c r="A20" s="111">
        <v>15</v>
      </c>
      <c r="B20" s="147" t="s">
        <v>124</v>
      </c>
      <c r="C20" s="148" t="s">
        <v>180</v>
      </c>
      <c r="D20" s="145">
        <v>315</v>
      </c>
    </row>
    <row r="21" spans="1:4" ht="26.25">
      <c r="A21" s="111">
        <v>16</v>
      </c>
      <c r="B21" s="147" t="s">
        <v>125</v>
      </c>
      <c r="C21" s="148" t="s">
        <v>181</v>
      </c>
      <c r="D21" s="145">
        <v>316</v>
      </c>
    </row>
    <row r="22" spans="1:4" ht="17.25">
      <c r="A22" s="111">
        <v>17</v>
      </c>
      <c r="B22" s="147" t="s">
        <v>182</v>
      </c>
      <c r="C22" s="148" t="s">
        <v>183</v>
      </c>
      <c r="D22" s="145">
        <v>390</v>
      </c>
    </row>
    <row r="23" spans="1:4" ht="30">
      <c r="A23" s="111">
        <v>18</v>
      </c>
      <c r="B23" s="147" t="s">
        <v>127</v>
      </c>
      <c r="C23" s="148" t="s">
        <v>184</v>
      </c>
      <c r="D23" s="145">
        <v>396</v>
      </c>
    </row>
    <row r="24" spans="1:4" ht="26.25">
      <c r="A24" s="111">
        <v>19</v>
      </c>
      <c r="B24" s="147" t="s">
        <v>128</v>
      </c>
      <c r="C24" s="148" t="s">
        <v>185</v>
      </c>
      <c r="D24" s="145">
        <v>406</v>
      </c>
    </row>
    <row r="25" spans="1:4" ht="26.25">
      <c r="A25" s="111">
        <v>20</v>
      </c>
      <c r="B25" s="147" t="s">
        <v>188</v>
      </c>
      <c r="C25" s="148" t="s">
        <v>186</v>
      </c>
      <c r="D25" s="145">
        <v>515</v>
      </c>
    </row>
    <row r="26" spans="1:4" ht="26.25">
      <c r="A26" s="111">
        <v>21</v>
      </c>
      <c r="B26" s="147" t="s">
        <v>129</v>
      </c>
      <c r="C26" s="148" t="s">
        <v>187</v>
      </c>
      <c r="D26" s="145">
        <v>854</v>
      </c>
    </row>
    <row r="27" ht="13.5">
      <c r="A27" s="151"/>
    </row>
  </sheetData>
  <sheetProtection selectLockedCells="1" selectUnlockedCells="1"/>
  <mergeCells count="2">
    <mergeCell ref="A1:D1"/>
    <mergeCell ref="A2:C4"/>
  </mergeCells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6"/>
  <sheetViews>
    <sheetView workbookViewId="0" topLeftCell="A1">
      <selection activeCell="G5" sqref="G5"/>
    </sheetView>
  </sheetViews>
  <sheetFormatPr defaultColWidth="9.00390625" defaultRowHeight="13.5"/>
  <cols>
    <col min="1" max="1" width="6.25390625" style="152" customWidth="1"/>
    <col min="2" max="2" width="16.125" style="153" customWidth="1"/>
    <col min="3" max="3" width="19.875" style="152" customWidth="1"/>
    <col min="4" max="4" width="10.50390625" style="154" customWidth="1"/>
    <col min="5" max="252" width="9.00390625" style="155" customWidth="1"/>
  </cols>
  <sheetData>
    <row r="1" spans="1:256" s="156" customFormat="1" ht="31.5" customHeight="1">
      <c r="A1" s="173" t="s">
        <v>130</v>
      </c>
      <c r="B1" s="173"/>
      <c r="C1" s="173"/>
      <c r="D1" s="173"/>
      <c r="IS1" s="151"/>
      <c r="IT1" s="151"/>
      <c r="IU1" s="151"/>
      <c r="IV1" s="151"/>
    </row>
    <row r="2" spans="1:256" s="156" customFormat="1" ht="15">
      <c r="A2" s="157" t="s">
        <v>131</v>
      </c>
      <c r="B2" s="157" t="s">
        <v>132</v>
      </c>
      <c r="C2" s="157" t="s">
        <v>133</v>
      </c>
      <c r="D2" s="157" t="s">
        <v>134</v>
      </c>
      <c r="IS2" s="151"/>
      <c r="IT2" s="151"/>
      <c r="IU2" s="151"/>
      <c r="IV2" s="151"/>
    </row>
    <row r="3" spans="1:4" ht="26.25">
      <c r="A3" s="158">
        <v>1</v>
      </c>
      <c r="B3" s="159" t="s">
        <v>135</v>
      </c>
      <c r="C3" s="160" t="s">
        <v>136</v>
      </c>
      <c r="D3" s="161">
        <v>20.5</v>
      </c>
    </row>
    <row r="4" spans="1:4" ht="26.25" customHeight="1">
      <c r="A4" s="158">
        <v>2</v>
      </c>
      <c r="B4" s="159" t="s">
        <v>137</v>
      </c>
      <c r="C4" s="158" t="s">
        <v>114</v>
      </c>
      <c r="D4" s="161">
        <v>14.9</v>
      </c>
    </row>
    <row r="5" spans="1:4" ht="26.25">
      <c r="A5" s="158">
        <v>3</v>
      </c>
      <c r="B5" s="159" t="s">
        <v>138</v>
      </c>
      <c r="C5" s="158" t="s">
        <v>189</v>
      </c>
      <c r="D5" s="161">
        <v>9.8</v>
      </c>
    </row>
    <row r="6" spans="1:4" ht="26.25">
      <c r="A6" s="158">
        <v>4</v>
      </c>
      <c r="B6" s="159" t="s">
        <v>139</v>
      </c>
      <c r="C6" s="158" t="s">
        <v>189</v>
      </c>
      <c r="D6" s="161">
        <v>9.7</v>
      </c>
    </row>
    <row r="7" spans="1:4" ht="26.25">
      <c r="A7" s="158">
        <v>5</v>
      </c>
      <c r="B7" s="159" t="s">
        <v>140</v>
      </c>
      <c r="C7" s="158" t="s">
        <v>49</v>
      </c>
      <c r="D7" s="161">
        <v>7.4</v>
      </c>
    </row>
    <row r="8" spans="1:4" ht="39">
      <c r="A8" s="158">
        <v>6</v>
      </c>
      <c r="B8" s="159" t="s">
        <v>141</v>
      </c>
      <c r="C8" s="158" t="s">
        <v>126</v>
      </c>
      <c r="D8" s="161">
        <v>7.3</v>
      </c>
    </row>
    <row r="9" spans="1:4" ht="26.25">
      <c r="A9" s="158">
        <v>7</v>
      </c>
      <c r="B9" s="159" t="s">
        <v>142</v>
      </c>
      <c r="C9" s="160" t="s">
        <v>189</v>
      </c>
      <c r="D9" s="161">
        <v>6.6</v>
      </c>
    </row>
    <row r="10" spans="1:4" ht="26.25">
      <c r="A10" s="158">
        <v>8</v>
      </c>
      <c r="B10" s="159" t="s">
        <v>143</v>
      </c>
      <c r="C10" s="158" t="s">
        <v>49</v>
      </c>
      <c r="D10" s="161">
        <v>5.7</v>
      </c>
    </row>
    <row r="11" spans="1:4" ht="26.25">
      <c r="A11" s="158">
        <v>9</v>
      </c>
      <c r="B11" s="159" t="s">
        <v>144</v>
      </c>
      <c r="C11" s="160" t="s">
        <v>49</v>
      </c>
      <c r="D11" s="161">
        <v>5.6</v>
      </c>
    </row>
    <row r="12" spans="1:4" ht="26.25">
      <c r="A12" s="158">
        <v>10</v>
      </c>
      <c r="B12" s="159" t="s">
        <v>145</v>
      </c>
      <c r="C12" s="158" t="s">
        <v>189</v>
      </c>
      <c r="D12" s="161">
        <v>5.4</v>
      </c>
    </row>
    <row r="13" spans="1:4" ht="26.25">
      <c r="A13" s="158">
        <v>11</v>
      </c>
      <c r="B13" s="159" t="s">
        <v>146</v>
      </c>
      <c r="C13" s="160" t="s">
        <v>190</v>
      </c>
      <c r="D13" s="161">
        <v>5.3</v>
      </c>
    </row>
    <row r="14" spans="1:4" ht="26.25">
      <c r="A14" s="158">
        <v>12</v>
      </c>
      <c r="B14" s="159" t="s">
        <v>147</v>
      </c>
      <c r="C14" s="158" t="s">
        <v>49</v>
      </c>
      <c r="D14" s="161">
        <v>5.2</v>
      </c>
    </row>
    <row r="15" spans="1:4" ht="26.25">
      <c r="A15" s="158">
        <v>13</v>
      </c>
      <c r="B15" s="159" t="s">
        <v>148</v>
      </c>
      <c r="C15" s="158" t="s">
        <v>189</v>
      </c>
      <c r="D15" s="161">
        <v>4.9</v>
      </c>
    </row>
    <row r="16" spans="1:4" ht="26.25">
      <c r="A16" s="158">
        <v>14</v>
      </c>
      <c r="B16" s="159" t="s">
        <v>149</v>
      </c>
      <c r="C16" s="158" t="s">
        <v>189</v>
      </c>
      <c r="D16" s="161">
        <v>4.3</v>
      </c>
    </row>
    <row r="17" spans="1:4" ht="13.5">
      <c r="A17" s="158"/>
      <c r="B17" s="159"/>
      <c r="C17" s="158"/>
      <c r="D17" s="161"/>
    </row>
    <row r="18" spans="1:4" ht="13.5">
      <c r="A18" s="158"/>
      <c r="B18" s="159"/>
      <c r="C18" s="158"/>
      <c r="D18" s="161"/>
    </row>
    <row r="19" spans="1:4" ht="13.5">
      <c r="A19" s="158"/>
      <c r="B19" s="159"/>
      <c r="C19" s="158"/>
      <c r="D19" s="161"/>
    </row>
    <row r="20" spans="1:4" ht="13.5">
      <c r="A20" s="158"/>
      <c r="B20" s="159"/>
      <c r="C20" s="158"/>
      <c r="D20" s="161"/>
    </row>
    <row r="21" spans="1:4" ht="13.5">
      <c r="A21" s="158"/>
      <c r="B21" s="159"/>
      <c r="C21" s="158"/>
      <c r="D21" s="161"/>
    </row>
    <row r="22" spans="1:4" ht="13.5">
      <c r="A22" s="158"/>
      <c r="B22" s="159"/>
      <c r="C22" s="158"/>
      <c r="D22" s="161"/>
    </row>
    <row r="23" spans="1:4" ht="13.5">
      <c r="A23" s="158"/>
      <c r="B23" s="159"/>
      <c r="C23" s="158"/>
      <c r="D23" s="161"/>
    </row>
    <row r="24" spans="1:4" ht="13.5">
      <c r="A24" s="158"/>
      <c r="B24" s="159"/>
      <c r="C24" s="158"/>
      <c r="D24" s="161"/>
    </row>
    <row r="25" spans="1:4" ht="13.5">
      <c r="A25" s="158"/>
      <c r="B25" s="159"/>
      <c r="C25" s="160"/>
      <c r="D25" s="161"/>
    </row>
    <row r="26" spans="1:4" ht="13.5">
      <c r="A26" s="158"/>
      <c r="B26" s="159"/>
      <c r="C26" s="158"/>
      <c r="D26" s="161"/>
    </row>
  </sheetData>
  <sheetProtection selectLockedCells="1" selectUnlockedCells="1"/>
  <mergeCells count="1">
    <mergeCell ref="A1:D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swierszczu</cp:lastModifiedBy>
  <dcterms:created xsi:type="dcterms:W3CDTF">2010-10-26T08:47:13Z</dcterms:created>
  <dcterms:modified xsi:type="dcterms:W3CDTF">2010-11-12T20:15:53Z</dcterms:modified>
  <cp:category/>
  <cp:version/>
  <cp:contentType/>
  <cp:contentStatus/>
</cp:coreProperties>
</file>