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10776" activeTab="3"/>
  </bookViews>
  <sheets>
    <sheet name="TD" sheetId="1" r:id="rId1"/>
    <sheet name="TJ" sheetId="2" r:id="rId2"/>
    <sheet name="TM" sheetId="3" r:id="rId3"/>
    <sheet name="TS" sheetId="4" r:id="rId4"/>
    <sheet name="Sheet1" sheetId="5" r:id="rId5"/>
  </sheets>
  <definedNames>
    <definedName name="tabela" localSheetId="0">'TD'!$A$4:$AD$54</definedName>
    <definedName name="tabela" localSheetId="1">'TJ'!$A$4:$AD$54</definedName>
    <definedName name="tabela" localSheetId="2">'TM'!$A$4:$AD$53</definedName>
    <definedName name="tabela">'TS'!$A$4:$AD$54</definedName>
    <definedName name="_xlnm.Print_Titles" localSheetId="0">'TD'!$3:$4</definedName>
    <definedName name="_xlnm.Print_Titles" localSheetId="1">'TJ'!$3:$4</definedName>
    <definedName name="_xlnm.Print_Titles" localSheetId="2">'TM'!$3:$4</definedName>
    <definedName name="_xlnm.Print_Titles" localSheetId="3">'TS'!$3:$4</definedName>
  </definedNames>
  <calcPr fullCalcOnLoad="1"/>
</workbook>
</file>

<file path=xl/sharedStrings.xml><?xml version="1.0" encoding="utf-8"?>
<sst xmlns="http://schemas.openxmlformats.org/spreadsheetml/2006/main" count="568" uniqueCount="105">
  <si>
    <t>Kategoria</t>
  </si>
  <si>
    <t>Etap 1</t>
  </si>
  <si>
    <t>Etap 2</t>
  </si>
  <si>
    <t>po E2</t>
  </si>
  <si>
    <t>Etap 3</t>
  </si>
  <si>
    <t>po E3</t>
  </si>
  <si>
    <t>Etap 4</t>
  </si>
  <si>
    <t>Miejsce</t>
  </si>
  <si>
    <t>Nr druż.</t>
  </si>
  <si>
    <t>Klub/Szkoła</t>
  </si>
  <si>
    <t>Miejscowość</t>
  </si>
  <si>
    <t>Suma PP</t>
  </si>
  <si>
    <t>PK</t>
  </si>
  <si>
    <t>PP</t>
  </si>
  <si>
    <t>M</t>
  </si>
  <si>
    <t>Limit czasu</t>
  </si>
  <si>
    <t>PP wzór</t>
  </si>
  <si>
    <t>błąd?</t>
  </si>
  <si>
    <t>Drużyna</t>
  </si>
  <si>
    <t>TD</t>
  </si>
  <si>
    <t>Stała etapu</t>
  </si>
  <si>
    <t>Limit spóźnień</t>
  </si>
  <si>
    <t>abs</t>
  </si>
  <si>
    <t>TS</t>
  </si>
  <si>
    <t>TJ</t>
  </si>
  <si>
    <t>TM</t>
  </si>
  <si>
    <t>Salamandra</t>
  </si>
  <si>
    <t>Kolbuszowa</t>
  </si>
  <si>
    <t>Nowa Sarzyna</t>
  </si>
  <si>
    <t>SKGK Przygoda</t>
  </si>
  <si>
    <t>Jan Ryzner, Michał Zapart</t>
  </si>
  <si>
    <t>Ewelina Mazur, Aleksandra Miazga</t>
  </si>
  <si>
    <t>nkl</t>
  </si>
  <si>
    <t>Piotr Mazur</t>
  </si>
  <si>
    <t>Dorota Haptaś</t>
  </si>
  <si>
    <t>Mirosław Marek</t>
  </si>
  <si>
    <t>Sławomir Frynas</t>
  </si>
  <si>
    <t>Paweł Jamroz</t>
  </si>
  <si>
    <t>Łukasz Motylski</t>
  </si>
  <si>
    <t>KKT Salamandra</t>
  </si>
  <si>
    <t>Andrzej Rybski</t>
  </si>
  <si>
    <t>SKKT Ustrzyki Dolne</t>
  </si>
  <si>
    <t>Andrzej Koszczka</t>
  </si>
  <si>
    <t>Aleksandra Kilczyńska-Zgoda</t>
  </si>
  <si>
    <t>Skróty Radom</t>
  </si>
  <si>
    <t>Piotr Zgoda</t>
  </si>
  <si>
    <t>Maja Piwińska, Gabriela Czarny</t>
  </si>
  <si>
    <t>Rzeszów</t>
  </si>
  <si>
    <t>Prezentki</t>
  </si>
  <si>
    <t>Radosław Kot, Michał Dziubek</t>
  </si>
  <si>
    <t>Magdalena Fluda, Zuzanna Wójtowicz</t>
  </si>
  <si>
    <t>Karolina Paszek, Gabriela Chmiel</t>
  </si>
  <si>
    <t>Guzik Bezpieczeństwa</t>
  </si>
  <si>
    <t>Katarzyna Maliborska</t>
  </si>
  <si>
    <t>KKT "Salamandra"</t>
  </si>
  <si>
    <t>Krzysztof Działowski, Krzyszof Sondej</t>
  </si>
  <si>
    <t>Katarzyna Owoc, Marta Komórek</t>
  </si>
  <si>
    <t>Patryca Kontek, Jakub Haligowski</t>
  </si>
  <si>
    <t>Michał Grześkiewicz, Łukasz Pawlica</t>
  </si>
  <si>
    <t>Jagoda Dolecka, Iga Chmiel</t>
  </si>
  <si>
    <t>Maciej Skórski</t>
  </si>
  <si>
    <t>Andrzej Kusiak</t>
  </si>
  <si>
    <t>Lublin</t>
  </si>
  <si>
    <t>Paulina Buczkowska</t>
  </si>
  <si>
    <t>Gimnazjum w Łętowni</t>
  </si>
  <si>
    <t>Dominika Markowicz, Klaudia Orławska</t>
  </si>
  <si>
    <t>Urszula Gwóźdź, Jakub Niespiał</t>
  </si>
  <si>
    <t>Karolina Lachowska, Sabina Koss</t>
  </si>
  <si>
    <t>Kinga Miszczak, Remigiusz Kunasz</t>
  </si>
  <si>
    <t>Wojciech Szary, Antoni Tkacz</t>
  </si>
  <si>
    <t>Damian Machowski, Mateusz Misiak</t>
  </si>
  <si>
    <t>KS Majdan</t>
  </si>
  <si>
    <t>Edyta Misiak, Agata Błąd</t>
  </si>
  <si>
    <t>Sylwia Kida, Patrycja Sztaba</t>
  </si>
  <si>
    <t>Gimnazjum w Majdanie Łętowskim</t>
  </si>
  <si>
    <t>Serwryn Lenard</t>
  </si>
  <si>
    <t>Justyna Flis, Lidia Siwiec</t>
  </si>
  <si>
    <t>Wola Zarczycka</t>
  </si>
  <si>
    <t>Patryk Smycz, Adrian Jaromin</t>
  </si>
  <si>
    <t>Artur Jagiełło, Bartek Socha</t>
  </si>
  <si>
    <t>Damian Węglarz, Dawid Łyko</t>
  </si>
  <si>
    <t>Magdalena Łata, Justyna Gongola</t>
  </si>
  <si>
    <t>Karolina Szwedo, Karol Bąk</t>
  </si>
  <si>
    <t>Dżesika Wośko, Konrad Franus</t>
  </si>
  <si>
    <t>Dawid Paul, Natan Makowiecki</t>
  </si>
  <si>
    <t>Urszula Kopacz, Katarzyna Szarlej</t>
  </si>
  <si>
    <t>Aleksandra Rejman</t>
  </si>
  <si>
    <t>Anita Nietrzeba, Gabriela Smycz</t>
  </si>
  <si>
    <t>Aleksandra Sobota, Magdalena Rzeszutek</t>
  </si>
  <si>
    <t>Radosław Kniaź, Damian Płoszaj</t>
  </si>
  <si>
    <t>Rafał Dwornicki, Paweł Smarkucki</t>
  </si>
  <si>
    <t>Jakub Zieliński, Rafał Rzeszutek</t>
  </si>
  <si>
    <t>Mateusz Michna, Ermina Piech</t>
  </si>
  <si>
    <t>Klaudia Gilarska, Michał Obara</t>
  </si>
  <si>
    <t>Maciej Jakucki, Szymon Leniart</t>
  </si>
  <si>
    <t>Gimnazjum Miejskie w Leżajsku</t>
  </si>
  <si>
    <t>Grzegosz Kosa, Grzegorz Zaletański</t>
  </si>
  <si>
    <t>Natalia Sroka, Patryk Sobczyk</t>
  </si>
  <si>
    <t>Ogary 2012</t>
  </si>
  <si>
    <t>Daria Prędki, Adam Steciuk</t>
  </si>
  <si>
    <t>Dawid Maksymilian Łyko, Faustyna Piędel</t>
  </si>
  <si>
    <t>Krzywa</t>
  </si>
  <si>
    <t>Radom</t>
  </si>
  <si>
    <t>Ustrzyki D</t>
  </si>
  <si>
    <t>NKL Przygoda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</si>
</sst>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28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1" fillId="7" borderId="1" applyNumberFormat="0" applyAlignment="0" applyProtection="0"/>
    <xf numFmtId="0" fontId="24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22" borderId="10" xfId="0" applyFont="1" applyFill="1" applyBorder="1" applyAlignment="1" applyProtection="1">
      <alignment horizontal="center" wrapText="1"/>
      <protection locked="0"/>
    </xf>
    <xf numFmtId="1" fontId="8" fillId="22" borderId="11" xfId="0" applyNumberFormat="1" applyFont="1" applyFill="1" applyBorder="1" applyAlignment="1" applyProtection="1">
      <alignment horizontal="center" wrapText="1"/>
      <protection locked="0"/>
    </xf>
    <xf numFmtId="0" fontId="8" fillId="22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22" borderId="13" xfId="0" applyFont="1" applyFill="1" applyBorder="1" applyAlignment="1" applyProtection="1">
      <alignment horizontal="center"/>
      <protection locked="0"/>
    </xf>
    <xf numFmtId="1" fontId="8" fillId="22" borderId="14" xfId="0" applyNumberFormat="1" applyFont="1" applyFill="1" applyBorder="1" applyAlignment="1" applyProtection="1">
      <alignment horizontal="center"/>
      <protection locked="0"/>
    </xf>
    <xf numFmtId="0" fontId="8" fillId="22" borderId="15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5" fillId="24" borderId="16" xfId="0" applyFont="1" applyFill="1" applyBorder="1" applyAlignment="1" applyProtection="1">
      <alignment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6" fillId="25" borderId="19" xfId="0" applyFont="1" applyFill="1" applyBorder="1" applyAlignment="1" applyProtection="1">
      <alignment horizontal="center"/>
      <protection locked="0"/>
    </xf>
    <xf numFmtId="0" fontId="6" fillId="25" borderId="20" xfId="0" applyFont="1" applyFill="1" applyBorder="1" applyAlignment="1" applyProtection="1">
      <alignment vertical="center" wrapText="1"/>
      <protection locked="0"/>
    </xf>
    <xf numFmtId="0" fontId="6" fillId="25" borderId="21" xfId="0" applyFont="1" applyFill="1" applyBorder="1" applyAlignment="1" applyProtection="1">
      <alignment/>
      <protection locked="0"/>
    </xf>
    <xf numFmtId="0" fontId="6" fillId="25" borderId="22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25" borderId="23" xfId="0" applyFont="1" applyFill="1" applyBorder="1" applyAlignment="1" applyProtection="1">
      <alignment horizontal="center"/>
      <protection locked="0"/>
    </xf>
    <xf numFmtId="0" fontId="6" fillId="25" borderId="24" xfId="0" applyFont="1" applyFill="1" applyBorder="1" applyAlignment="1" applyProtection="1">
      <alignment vertical="center" wrapText="1"/>
      <protection locked="0"/>
    </xf>
    <xf numFmtId="0" fontId="6" fillId="25" borderId="25" xfId="0" applyFont="1" applyFill="1" applyBorder="1" applyAlignment="1" applyProtection="1">
      <alignment/>
      <protection locked="0"/>
    </xf>
    <xf numFmtId="0" fontId="6" fillId="25" borderId="24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/>
    </xf>
    <xf numFmtId="1" fontId="6" fillId="0" borderId="19" xfId="0" applyNumberFormat="1" applyFont="1" applyBorder="1" applyAlignment="1" applyProtection="1">
      <alignment horizontal="center"/>
      <protection/>
    </xf>
    <xf numFmtId="1" fontId="6" fillId="0" borderId="27" xfId="0" applyNumberFormat="1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8" fillId="22" borderId="29" xfId="0" applyFont="1" applyFill="1" applyBorder="1" applyAlignment="1" applyProtection="1">
      <alignment horizontal="center" wrapText="1"/>
      <protection locked="0"/>
    </xf>
    <xf numFmtId="0" fontId="8" fillId="22" borderId="30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 textRotation="90"/>
      <protection locked="0"/>
    </xf>
    <xf numFmtId="0" fontId="2" fillId="0" borderId="36" xfId="0" applyFont="1" applyBorder="1" applyAlignment="1" applyProtection="1">
      <alignment horizontal="center" textRotation="90"/>
      <protection locked="0"/>
    </xf>
    <xf numFmtId="0" fontId="2" fillId="0" borderId="37" xfId="0" applyFont="1" applyBorder="1" applyAlignment="1" applyProtection="1">
      <alignment horizontal="center" textRotation="90"/>
      <protection locked="0"/>
    </xf>
    <xf numFmtId="0" fontId="5" fillId="25" borderId="38" xfId="0" applyFont="1" applyFill="1" applyBorder="1" applyAlignment="1" applyProtection="1">
      <alignment horizontal="center"/>
      <protection locked="0"/>
    </xf>
    <xf numFmtId="0" fontId="5" fillId="25" borderId="17" xfId="0" applyFont="1" applyFill="1" applyBorder="1" applyAlignment="1" applyProtection="1">
      <alignment/>
      <protection locked="0"/>
    </xf>
    <xf numFmtId="0" fontId="5" fillId="25" borderId="39" xfId="0" applyFont="1" applyFill="1" applyBorder="1" applyAlignment="1" applyProtection="1">
      <alignment/>
      <protection locked="0"/>
    </xf>
    <xf numFmtId="0" fontId="5" fillId="4" borderId="38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 textRotation="90"/>
      <protection locked="0"/>
    </xf>
    <xf numFmtId="0" fontId="5" fillId="0" borderId="43" xfId="0" applyFont="1" applyBorder="1" applyAlignment="1" applyProtection="1">
      <alignment horizontal="center" textRotation="90"/>
      <protection locked="0"/>
    </xf>
    <xf numFmtId="0" fontId="5" fillId="0" borderId="31" xfId="0" applyFont="1" applyBorder="1" applyAlignment="1" applyProtection="1">
      <alignment horizontal="center" textRotation="90"/>
      <protection locked="0"/>
    </xf>
    <xf numFmtId="0" fontId="5" fillId="0" borderId="18" xfId="0" applyFont="1" applyBorder="1" applyAlignment="1" applyProtection="1">
      <alignment/>
      <protection locked="0"/>
    </xf>
    <xf numFmtId="1" fontId="5" fillId="24" borderId="44" xfId="0" applyNumberFormat="1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1" fontId="6" fillId="0" borderId="21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6" fillId="25" borderId="45" xfId="0" applyFont="1" applyFill="1" applyBorder="1" applyAlignment="1" applyProtection="1">
      <alignment horizontal="center"/>
      <protection locked="0"/>
    </xf>
    <xf numFmtId="0" fontId="6" fillId="25" borderId="46" xfId="0" applyFont="1" applyFill="1" applyBorder="1" applyAlignment="1" applyProtection="1">
      <alignment/>
      <protection locked="0"/>
    </xf>
    <xf numFmtId="0" fontId="6" fillId="25" borderId="47" xfId="0" applyFont="1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22" borderId="10" xfId="0" applyFont="1" applyFill="1" applyBorder="1" applyAlignment="1" applyProtection="1">
      <alignment horizontal="center" wrapText="1"/>
      <protection locked="0"/>
    </xf>
    <xf numFmtId="0" fontId="9" fillId="22" borderId="29" xfId="0" applyFont="1" applyFill="1" applyBorder="1" applyAlignment="1" applyProtection="1">
      <alignment horizontal="center" wrapText="1"/>
      <protection locked="0"/>
    </xf>
    <xf numFmtId="1" fontId="9" fillId="22" borderId="11" xfId="0" applyNumberFormat="1" applyFont="1" applyFill="1" applyBorder="1" applyAlignment="1" applyProtection="1">
      <alignment horizontal="center" wrapText="1"/>
      <protection locked="0"/>
    </xf>
    <xf numFmtId="0" fontId="9" fillId="22" borderId="12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22" borderId="13" xfId="0" applyFont="1" applyFill="1" applyBorder="1" applyAlignment="1" applyProtection="1">
      <alignment horizontal="center"/>
      <protection locked="0"/>
    </xf>
    <xf numFmtId="0" fontId="9" fillId="22" borderId="30" xfId="0" applyFont="1" applyFill="1" applyBorder="1" applyAlignment="1" applyProtection="1">
      <alignment horizontal="center"/>
      <protection locked="0"/>
    </xf>
    <xf numFmtId="1" fontId="9" fillId="22" borderId="14" xfId="0" applyNumberFormat="1" applyFont="1" applyFill="1" applyBorder="1" applyAlignment="1" applyProtection="1">
      <alignment horizontal="center"/>
      <protection locked="0"/>
    </xf>
    <xf numFmtId="0" fontId="9" fillId="22" borderId="15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center" textRotation="90"/>
      <protection locked="0"/>
    </xf>
    <xf numFmtId="0" fontId="10" fillId="0" borderId="36" xfId="0" applyFont="1" applyBorder="1" applyAlignment="1" applyProtection="1">
      <alignment horizontal="center" textRotation="90"/>
      <protection locked="0"/>
    </xf>
    <xf numFmtId="0" fontId="10" fillId="0" borderId="37" xfId="0" applyFont="1" applyBorder="1" applyAlignment="1" applyProtection="1">
      <alignment horizontal="center" textRotation="90"/>
      <protection locked="0"/>
    </xf>
    <xf numFmtId="0" fontId="10" fillId="24" borderId="16" xfId="0" applyFont="1" applyFill="1" applyBorder="1" applyAlignment="1" applyProtection="1">
      <alignment/>
      <protection locked="0"/>
    </xf>
    <xf numFmtId="0" fontId="10" fillId="25" borderId="38" xfId="0" applyFont="1" applyFill="1" applyBorder="1" applyAlignment="1" applyProtection="1">
      <alignment horizontal="center"/>
      <protection locked="0"/>
    </xf>
    <xf numFmtId="0" fontId="10" fillId="25" borderId="17" xfId="0" applyFont="1" applyFill="1" applyBorder="1" applyAlignment="1" applyProtection="1">
      <alignment/>
      <protection locked="0"/>
    </xf>
    <xf numFmtId="0" fontId="10" fillId="25" borderId="39" xfId="0" applyFont="1" applyFill="1" applyBorder="1" applyAlignment="1" applyProtection="1">
      <alignment/>
      <protection locked="0"/>
    </xf>
    <xf numFmtId="0" fontId="10" fillId="4" borderId="38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1" fontId="10" fillId="0" borderId="17" xfId="0" applyNumberFormat="1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 textRotation="90"/>
      <protection locked="0"/>
    </xf>
    <xf numFmtId="0" fontId="10" fillId="0" borderId="43" xfId="0" applyFont="1" applyBorder="1" applyAlignment="1" applyProtection="1">
      <alignment horizontal="center" textRotation="90"/>
      <protection locked="0"/>
    </xf>
    <xf numFmtId="0" fontId="10" fillId="0" borderId="31" xfId="0" applyFont="1" applyBorder="1" applyAlignment="1" applyProtection="1">
      <alignment horizontal="center" textRotation="90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1" fontId="10" fillId="24" borderId="44" xfId="0" applyNumberFormat="1" applyFont="1" applyFill="1" applyBorder="1" applyAlignment="1" applyProtection="1">
      <alignment horizontal="center"/>
      <protection/>
    </xf>
    <xf numFmtId="0" fontId="9" fillId="25" borderId="19" xfId="0" applyFont="1" applyFill="1" applyBorder="1" applyAlignment="1" applyProtection="1">
      <alignment horizontal="center"/>
      <protection locked="0"/>
    </xf>
    <xf numFmtId="0" fontId="9" fillId="25" borderId="20" xfId="0" applyFont="1" applyFill="1" applyBorder="1" applyAlignment="1" applyProtection="1">
      <alignment vertical="center" wrapText="1"/>
      <protection locked="0"/>
    </xf>
    <xf numFmtId="0" fontId="9" fillId="25" borderId="21" xfId="0" applyFont="1" applyFill="1" applyBorder="1" applyAlignment="1" applyProtection="1">
      <alignment/>
      <protection locked="0"/>
    </xf>
    <xf numFmtId="0" fontId="9" fillId="25" borderId="22" xfId="0" applyFont="1" applyFill="1" applyBorder="1" applyAlignment="1" applyProtection="1">
      <alignment/>
      <protection locked="0"/>
    </xf>
    <xf numFmtId="0" fontId="9" fillId="4" borderId="19" xfId="0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/>
      <protection/>
    </xf>
    <xf numFmtId="1" fontId="9" fillId="0" borderId="21" xfId="0" applyNumberFormat="1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1" fontId="9" fillId="0" borderId="19" xfId="0" applyNumberFormat="1" applyFont="1" applyBorder="1" applyAlignment="1" applyProtection="1">
      <alignment horizontal="center"/>
      <protection/>
    </xf>
    <xf numFmtId="0" fontId="9" fillId="25" borderId="23" xfId="0" applyFont="1" applyFill="1" applyBorder="1" applyAlignment="1" applyProtection="1">
      <alignment horizontal="center"/>
      <protection locked="0"/>
    </xf>
    <xf numFmtId="0" fontId="9" fillId="25" borderId="24" xfId="0" applyFont="1" applyFill="1" applyBorder="1" applyAlignment="1" applyProtection="1">
      <alignment vertical="center" wrapText="1"/>
      <protection locked="0"/>
    </xf>
    <xf numFmtId="0" fontId="9" fillId="25" borderId="25" xfId="0" applyFont="1" applyFill="1" applyBorder="1" applyAlignment="1" applyProtection="1">
      <alignment/>
      <protection locked="0"/>
    </xf>
    <xf numFmtId="0" fontId="9" fillId="25" borderId="24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1" fontId="9" fillId="0" borderId="0" xfId="0" applyNumberFormat="1" applyFont="1" applyAlignment="1" applyProtection="1">
      <alignment horizontal="center"/>
      <protection locked="0"/>
    </xf>
    <xf numFmtId="0" fontId="9" fillId="25" borderId="20" xfId="0" applyFont="1" applyFill="1" applyBorder="1" applyAlignment="1" applyProtection="1">
      <alignment/>
      <protection locked="0"/>
    </xf>
    <xf numFmtId="1" fontId="9" fillId="0" borderId="27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25" borderId="25" xfId="0" applyFont="1" applyFill="1" applyBorder="1" applyAlignment="1" applyProtection="1">
      <alignment vertical="center" wrapText="1"/>
      <protection locked="0"/>
    </xf>
    <xf numFmtId="0" fontId="9" fillId="25" borderId="46" xfId="0" applyFont="1" applyFill="1" applyBorder="1" applyAlignment="1" applyProtection="1">
      <alignment/>
      <protection locked="0"/>
    </xf>
    <xf numFmtId="0" fontId="9" fillId="25" borderId="47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="75" zoomScaleNormal="75" zoomScalePageLayoutView="0" workbookViewId="0" topLeftCell="A1">
      <pane xSplit="5" ySplit="4" topLeftCell="F20" activePane="bottomRight" state="frozen"/>
      <selection pane="topLeft" activeCell="A3" sqref="A3"/>
      <selection pane="topRight" activeCell="A3" sqref="A3"/>
      <selection pane="bottomLeft" activeCell="C5" sqref="C5"/>
      <selection pane="bottomRight" activeCell="G2" sqref="G2"/>
    </sheetView>
  </sheetViews>
  <sheetFormatPr defaultColWidth="9.00390625" defaultRowHeight="12.75"/>
  <cols>
    <col min="1" max="1" width="9.00390625" style="26" customWidth="1"/>
    <col min="2" max="2" width="7.875" style="27" customWidth="1"/>
    <col min="3" max="3" width="55.125" style="26" customWidth="1"/>
    <col min="4" max="4" width="13.125" style="26" customWidth="1"/>
    <col min="5" max="5" width="13.625" style="26" customWidth="1"/>
    <col min="6" max="6" width="13.625" style="29" customWidth="1"/>
    <col min="7" max="7" width="9.125" style="27" customWidth="1"/>
    <col min="8" max="9" width="9.125" style="27" hidden="1" customWidth="1"/>
    <col min="10" max="10" width="9.125" style="68" customWidth="1"/>
    <col min="11" max="12" width="9.125" style="27" customWidth="1"/>
    <col min="13" max="13" width="10.375" style="27" hidden="1" customWidth="1"/>
    <col min="14" max="14" width="9.125" style="27" hidden="1" customWidth="1"/>
    <col min="15" max="15" width="9.125" style="68" customWidth="1"/>
    <col min="16" max="19" width="9.125" style="27" customWidth="1"/>
    <col min="20" max="21" width="9.125" style="27" hidden="1" customWidth="1"/>
    <col min="22" max="22" width="9.125" style="68" customWidth="1"/>
    <col min="23" max="26" width="9.125" style="27" customWidth="1"/>
    <col min="27" max="28" width="9.125" style="27" hidden="1" customWidth="1"/>
    <col min="29" max="29" width="9.125" style="68" customWidth="1"/>
    <col min="30" max="30" width="9.125" style="27" customWidth="1"/>
    <col min="31" max="16384" width="9.00390625" style="26" customWidth="1"/>
  </cols>
  <sheetData>
    <row r="1" spans="6:30" s="1" customFormat="1" ht="25.5" customHeight="1">
      <c r="F1" s="2"/>
      <c r="G1" s="3" t="s">
        <v>20</v>
      </c>
      <c r="H1" s="35"/>
      <c r="I1" s="35"/>
      <c r="J1" s="4" t="s">
        <v>15</v>
      </c>
      <c r="K1" s="5" t="s">
        <v>21</v>
      </c>
      <c r="L1" s="3" t="s">
        <v>20</v>
      </c>
      <c r="M1" s="35"/>
      <c r="N1" s="35"/>
      <c r="O1" s="4" t="s">
        <v>15</v>
      </c>
      <c r="P1" s="5" t="s">
        <v>21</v>
      </c>
      <c r="S1" s="3" t="s">
        <v>20</v>
      </c>
      <c r="T1" s="35"/>
      <c r="U1" s="35"/>
      <c r="V1" s="4" t="s">
        <v>15</v>
      </c>
      <c r="W1" s="5" t="s">
        <v>21</v>
      </c>
      <c r="Z1" s="3" t="s">
        <v>20</v>
      </c>
      <c r="AA1" s="35"/>
      <c r="AB1" s="35"/>
      <c r="AC1" s="4" t="s">
        <v>15</v>
      </c>
      <c r="AD1" s="5" t="s">
        <v>21</v>
      </c>
    </row>
    <row r="2" spans="2:30" s="6" customFormat="1" ht="20.25" customHeight="1">
      <c r="B2" s="7"/>
      <c r="F2" s="8"/>
      <c r="G2" s="9"/>
      <c r="H2" s="36"/>
      <c r="I2" s="36"/>
      <c r="J2" s="10"/>
      <c r="K2" s="11"/>
      <c r="L2" s="9"/>
      <c r="M2" s="36"/>
      <c r="N2" s="36"/>
      <c r="O2" s="10"/>
      <c r="P2" s="11"/>
      <c r="Q2" s="7"/>
      <c r="R2" s="7"/>
      <c r="S2" s="9"/>
      <c r="T2" s="36"/>
      <c r="U2" s="36"/>
      <c r="V2" s="10"/>
      <c r="W2" s="11"/>
      <c r="X2" s="7"/>
      <c r="Y2" s="7"/>
      <c r="Z2" s="9"/>
      <c r="AA2" s="36"/>
      <c r="AB2" s="36"/>
      <c r="AC2" s="10"/>
      <c r="AD2" s="11"/>
    </row>
    <row r="3" spans="1:30" s="38" customFormat="1" ht="32.25">
      <c r="A3" s="12" t="s">
        <v>0</v>
      </c>
      <c r="B3" s="12"/>
      <c r="C3" s="12" t="s">
        <v>19</v>
      </c>
      <c r="F3" s="39"/>
      <c r="G3" s="40"/>
      <c r="H3" s="41"/>
      <c r="I3" s="41"/>
      <c r="J3" s="42" t="s">
        <v>1</v>
      </c>
      <c r="K3" s="43"/>
      <c r="L3" s="44"/>
      <c r="M3" s="45"/>
      <c r="N3" s="45"/>
      <c r="O3" s="46" t="s">
        <v>2</v>
      </c>
      <c r="P3" s="47"/>
      <c r="Q3" s="48" t="s">
        <v>3</v>
      </c>
      <c r="R3" s="49" t="s">
        <v>3</v>
      </c>
      <c r="S3" s="44"/>
      <c r="T3" s="45"/>
      <c r="U3" s="45"/>
      <c r="V3" s="46" t="s">
        <v>4</v>
      </c>
      <c r="W3" s="47"/>
      <c r="X3" s="50" t="s">
        <v>5</v>
      </c>
      <c r="Y3" s="49" t="s">
        <v>5</v>
      </c>
      <c r="Z3" s="44"/>
      <c r="AA3" s="45"/>
      <c r="AB3" s="45"/>
      <c r="AC3" s="46" t="s">
        <v>6</v>
      </c>
      <c r="AD3" s="47"/>
    </row>
    <row r="4" spans="1:30" s="60" customFormat="1" ht="19.5" customHeight="1">
      <c r="A4" s="14" t="s">
        <v>7</v>
      </c>
      <c r="B4" s="51" t="s">
        <v>8</v>
      </c>
      <c r="C4" s="52" t="s">
        <v>18</v>
      </c>
      <c r="D4" s="52" t="s">
        <v>9</v>
      </c>
      <c r="E4" s="53" t="s">
        <v>10</v>
      </c>
      <c r="F4" s="14" t="s">
        <v>11</v>
      </c>
      <c r="G4" s="54" t="s">
        <v>12</v>
      </c>
      <c r="H4" s="55" t="s">
        <v>16</v>
      </c>
      <c r="I4" s="55" t="s">
        <v>17</v>
      </c>
      <c r="J4" s="15" t="s">
        <v>13</v>
      </c>
      <c r="K4" s="56" t="s">
        <v>7</v>
      </c>
      <c r="L4" s="54" t="s">
        <v>12</v>
      </c>
      <c r="M4" s="55" t="s">
        <v>16</v>
      </c>
      <c r="N4" s="55" t="s">
        <v>17</v>
      </c>
      <c r="O4" s="15" t="s">
        <v>13</v>
      </c>
      <c r="P4" s="56" t="s">
        <v>7</v>
      </c>
      <c r="Q4" s="57" t="s">
        <v>13</v>
      </c>
      <c r="R4" s="58" t="s">
        <v>14</v>
      </c>
      <c r="S4" s="54" t="s">
        <v>12</v>
      </c>
      <c r="T4" s="55" t="s">
        <v>16</v>
      </c>
      <c r="U4" s="55" t="s">
        <v>17</v>
      </c>
      <c r="V4" s="15" t="s">
        <v>13</v>
      </c>
      <c r="W4" s="56" t="s">
        <v>7</v>
      </c>
      <c r="X4" s="59" t="s">
        <v>13</v>
      </c>
      <c r="Y4" s="58" t="s">
        <v>14</v>
      </c>
      <c r="Z4" s="54" t="s">
        <v>12</v>
      </c>
      <c r="AA4" s="55" t="s">
        <v>16</v>
      </c>
      <c r="AB4" s="55" t="s">
        <v>17</v>
      </c>
      <c r="AC4" s="15" t="s">
        <v>13</v>
      </c>
      <c r="AD4" s="56" t="s">
        <v>7</v>
      </c>
    </row>
    <row r="5" spans="1:30" s="64" customFormat="1" ht="19.5" customHeight="1">
      <c r="A5" s="61">
        <f aca="true" t="shared" si="0" ref="A5:A36">IF(F5=0,"",RANK(F5,$F$5:$F$54,0))</f>
      </c>
      <c r="B5" s="17"/>
      <c r="C5" s="18"/>
      <c r="D5" s="19"/>
      <c r="E5" s="20"/>
      <c r="F5" s="61">
        <f aca="true" t="shared" si="1" ref="F5:F36">J5+O5+V5+AC5</f>
        <v>0</v>
      </c>
      <c r="G5" s="37" t="s">
        <v>22</v>
      </c>
      <c r="H5" s="62" t="e">
        <f aca="true" t="shared" si="2" ref="H5:H36">INT(1000*((G$2+MIN(G$5:G$54)-G5)/G$2))</f>
        <v>#VALUE!</v>
      </c>
      <c r="I5" s="62" t="b">
        <f aca="true" t="shared" si="3" ref="I5:I36">ISERROR(H5)</f>
        <v>1</v>
      </c>
      <c r="J5" s="63">
        <f aca="true" t="shared" si="4" ref="J5:J36">IF(I5=FALSE(),IF(H5&gt;0,H5,1),0)</f>
        <v>0</v>
      </c>
      <c r="K5" s="31">
        <f aca="true" t="shared" si="5" ref="K5:K36">IF(J5=0,"",RANK(J5,J$5:J$54,0))</f>
      </c>
      <c r="L5" s="37" t="s">
        <v>22</v>
      </c>
      <c r="M5" s="62" t="e">
        <f aca="true" t="shared" si="6" ref="M5:M36">INT(1000*((L$2+MIN(L$5:L$54)-L5)/L$2))</f>
        <v>#VALUE!</v>
      </c>
      <c r="N5" s="62" t="b">
        <f aca="true" t="shared" si="7" ref="N5:N36">ISERROR(M5)</f>
        <v>1</v>
      </c>
      <c r="O5" s="63">
        <f aca="true" t="shared" si="8" ref="O5:O36">IF(N5=FALSE(),IF(M5&gt;0,M5,1),0)</f>
        <v>0</v>
      </c>
      <c r="P5" s="31">
        <f aca="true" t="shared" si="9" ref="P5:P36">IF(O5=0,"",RANK(O5,O$5:O$54,0))</f>
      </c>
      <c r="Q5" s="32">
        <f aca="true" t="shared" si="10" ref="Q5:Q36">J5+O5</f>
        <v>0</v>
      </c>
      <c r="R5" s="31">
        <f aca="true" t="shared" si="11" ref="R5:R36">IF(Q5=0,"",RANK(Q5,Q$5:Q$54,0))</f>
      </c>
      <c r="S5" s="37" t="s">
        <v>22</v>
      </c>
      <c r="T5" s="62" t="e">
        <f aca="true" t="shared" si="12" ref="T5:T36">INT(1000*((S$2+MIN(S$5:S$54)-S5)/S$2))</f>
        <v>#VALUE!</v>
      </c>
      <c r="U5" s="62" t="b">
        <f aca="true" t="shared" si="13" ref="U5:U36">ISERROR(T5)</f>
        <v>1</v>
      </c>
      <c r="V5" s="63">
        <f aca="true" t="shared" si="14" ref="V5:V36">IF(U5=FALSE(),IF(T5&gt;0,T5,1),0)</f>
        <v>0</v>
      </c>
      <c r="W5" s="31">
        <f aca="true" t="shared" si="15" ref="W5:W36">IF(V5=0,"",RANK(V5,V$5:V$54,0))</f>
      </c>
      <c r="X5" s="32">
        <f aca="true" t="shared" si="16" ref="X5:X36">J5+O5+V5</f>
        <v>0</v>
      </c>
      <c r="Y5" s="31">
        <f aca="true" t="shared" si="17" ref="Y5:Y36">IF(X5=0,"",RANK(X5,X$5:X$54,0))</f>
      </c>
      <c r="Z5" s="37" t="s">
        <v>22</v>
      </c>
      <c r="AA5" s="62" t="e">
        <f aca="true" t="shared" si="18" ref="AA5:AA36">INT(1000*((Z$2+MIN(Z$5:Z$54)-Z5)/Z$2))</f>
        <v>#VALUE!</v>
      </c>
      <c r="AB5" s="62" t="b">
        <f aca="true" t="shared" si="19" ref="AB5:AB36">ISERROR(AA5)</f>
        <v>1</v>
      </c>
      <c r="AC5" s="63">
        <f aca="true" t="shared" si="20" ref="AC5:AC36">IF(AB5=FALSE(),IF(AA5&gt;0,AA5,1),0)</f>
        <v>0</v>
      </c>
      <c r="AD5" s="31">
        <f aca="true" t="shared" si="21" ref="AD5:AD36">IF(AC5=0,"",RANK(AC5,AC$5:AC$54,0))</f>
      </c>
    </row>
    <row r="6" spans="1:30" s="64" customFormat="1" ht="19.5" customHeight="1">
      <c r="A6" s="61">
        <f t="shared" si="0"/>
      </c>
      <c r="B6" s="22"/>
      <c r="C6" s="23"/>
      <c r="D6" s="24"/>
      <c r="E6" s="25"/>
      <c r="F6" s="61">
        <f t="shared" si="1"/>
        <v>0</v>
      </c>
      <c r="G6" s="37" t="s">
        <v>22</v>
      </c>
      <c r="H6" s="62" t="e">
        <f t="shared" si="2"/>
        <v>#VALUE!</v>
      </c>
      <c r="I6" s="62" t="b">
        <f t="shared" si="3"/>
        <v>1</v>
      </c>
      <c r="J6" s="63">
        <f t="shared" si="4"/>
        <v>0</v>
      </c>
      <c r="K6" s="31">
        <f t="shared" si="5"/>
      </c>
      <c r="L6" s="37" t="s">
        <v>22</v>
      </c>
      <c r="M6" s="62" t="e">
        <f t="shared" si="6"/>
        <v>#VALUE!</v>
      </c>
      <c r="N6" s="62" t="b">
        <f t="shared" si="7"/>
        <v>1</v>
      </c>
      <c r="O6" s="63">
        <f t="shared" si="8"/>
        <v>0</v>
      </c>
      <c r="P6" s="31">
        <f t="shared" si="9"/>
      </c>
      <c r="Q6" s="32">
        <f t="shared" si="10"/>
        <v>0</v>
      </c>
      <c r="R6" s="31">
        <f t="shared" si="11"/>
      </c>
      <c r="S6" s="37" t="s">
        <v>22</v>
      </c>
      <c r="T6" s="62" t="e">
        <f t="shared" si="12"/>
        <v>#VALUE!</v>
      </c>
      <c r="U6" s="62" t="b">
        <f t="shared" si="13"/>
        <v>1</v>
      </c>
      <c r="V6" s="63">
        <f t="shared" si="14"/>
        <v>0</v>
      </c>
      <c r="W6" s="31">
        <f t="shared" si="15"/>
      </c>
      <c r="X6" s="32">
        <f t="shared" si="16"/>
        <v>0</v>
      </c>
      <c r="Y6" s="31">
        <f t="shared" si="17"/>
      </c>
      <c r="Z6" s="37" t="s">
        <v>22</v>
      </c>
      <c r="AA6" s="62" t="e">
        <f t="shared" si="18"/>
        <v>#VALUE!</v>
      </c>
      <c r="AB6" s="62" t="b">
        <f t="shared" si="19"/>
        <v>1</v>
      </c>
      <c r="AC6" s="63">
        <f t="shared" si="20"/>
        <v>0</v>
      </c>
      <c r="AD6" s="31">
        <f t="shared" si="21"/>
      </c>
    </row>
    <row r="7" spans="1:30" s="64" customFormat="1" ht="19.5" customHeight="1">
      <c r="A7" s="61">
        <f t="shared" si="0"/>
      </c>
      <c r="B7" s="22"/>
      <c r="C7" s="23"/>
      <c r="D7" s="24"/>
      <c r="E7" s="25"/>
      <c r="F7" s="61">
        <f t="shared" si="1"/>
        <v>0</v>
      </c>
      <c r="G7" s="37" t="s">
        <v>22</v>
      </c>
      <c r="H7" s="62" t="e">
        <f t="shared" si="2"/>
        <v>#VALUE!</v>
      </c>
      <c r="I7" s="62" t="b">
        <f t="shared" si="3"/>
        <v>1</v>
      </c>
      <c r="J7" s="63">
        <f t="shared" si="4"/>
        <v>0</v>
      </c>
      <c r="K7" s="31">
        <f t="shared" si="5"/>
      </c>
      <c r="L7" s="37" t="s">
        <v>22</v>
      </c>
      <c r="M7" s="62" t="e">
        <f t="shared" si="6"/>
        <v>#VALUE!</v>
      </c>
      <c r="N7" s="62" t="b">
        <f t="shared" si="7"/>
        <v>1</v>
      </c>
      <c r="O7" s="63">
        <f t="shared" si="8"/>
        <v>0</v>
      </c>
      <c r="P7" s="31">
        <f t="shared" si="9"/>
      </c>
      <c r="Q7" s="32">
        <f t="shared" si="10"/>
        <v>0</v>
      </c>
      <c r="R7" s="31">
        <f t="shared" si="11"/>
      </c>
      <c r="S7" s="37" t="s">
        <v>22</v>
      </c>
      <c r="T7" s="62" t="e">
        <f t="shared" si="12"/>
        <v>#VALUE!</v>
      </c>
      <c r="U7" s="62" t="b">
        <f t="shared" si="13"/>
        <v>1</v>
      </c>
      <c r="V7" s="63">
        <f t="shared" si="14"/>
        <v>0</v>
      </c>
      <c r="W7" s="31">
        <f t="shared" si="15"/>
      </c>
      <c r="X7" s="32">
        <f t="shared" si="16"/>
        <v>0</v>
      </c>
      <c r="Y7" s="31">
        <f t="shared" si="17"/>
      </c>
      <c r="Z7" s="37" t="s">
        <v>22</v>
      </c>
      <c r="AA7" s="62" t="e">
        <f t="shared" si="18"/>
        <v>#VALUE!</v>
      </c>
      <c r="AB7" s="62" t="b">
        <f t="shared" si="19"/>
        <v>1</v>
      </c>
      <c r="AC7" s="63">
        <f t="shared" si="20"/>
        <v>0</v>
      </c>
      <c r="AD7" s="31">
        <f t="shared" si="21"/>
      </c>
    </row>
    <row r="8" spans="1:30" s="64" customFormat="1" ht="19.5" customHeight="1">
      <c r="A8" s="61">
        <f t="shared" si="0"/>
      </c>
      <c r="B8" s="22"/>
      <c r="C8" s="23"/>
      <c r="D8" s="24"/>
      <c r="E8" s="25"/>
      <c r="F8" s="61">
        <f t="shared" si="1"/>
        <v>0</v>
      </c>
      <c r="G8" s="37" t="s">
        <v>22</v>
      </c>
      <c r="H8" s="62" t="e">
        <f t="shared" si="2"/>
        <v>#VALUE!</v>
      </c>
      <c r="I8" s="62" t="b">
        <f t="shared" si="3"/>
        <v>1</v>
      </c>
      <c r="J8" s="63">
        <f t="shared" si="4"/>
        <v>0</v>
      </c>
      <c r="K8" s="31">
        <f t="shared" si="5"/>
      </c>
      <c r="L8" s="37" t="s">
        <v>22</v>
      </c>
      <c r="M8" s="62" t="e">
        <f t="shared" si="6"/>
        <v>#VALUE!</v>
      </c>
      <c r="N8" s="62" t="b">
        <f t="shared" si="7"/>
        <v>1</v>
      </c>
      <c r="O8" s="63">
        <f t="shared" si="8"/>
        <v>0</v>
      </c>
      <c r="P8" s="31">
        <f t="shared" si="9"/>
      </c>
      <c r="Q8" s="32">
        <f t="shared" si="10"/>
        <v>0</v>
      </c>
      <c r="R8" s="31">
        <f t="shared" si="11"/>
      </c>
      <c r="S8" s="37" t="s">
        <v>22</v>
      </c>
      <c r="T8" s="62" t="e">
        <f t="shared" si="12"/>
        <v>#VALUE!</v>
      </c>
      <c r="U8" s="62" t="b">
        <f t="shared" si="13"/>
        <v>1</v>
      </c>
      <c r="V8" s="63">
        <f t="shared" si="14"/>
        <v>0</v>
      </c>
      <c r="W8" s="31">
        <f t="shared" si="15"/>
      </c>
      <c r="X8" s="32">
        <f t="shared" si="16"/>
        <v>0</v>
      </c>
      <c r="Y8" s="31">
        <f t="shared" si="17"/>
      </c>
      <c r="Z8" s="37" t="s">
        <v>22</v>
      </c>
      <c r="AA8" s="62" t="e">
        <f t="shared" si="18"/>
        <v>#VALUE!</v>
      </c>
      <c r="AB8" s="62" t="b">
        <f t="shared" si="19"/>
        <v>1</v>
      </c>
      <c r="AC8" s="63">
        <f t="shared" si="20"/>
        <v>0</v>
      </c>
      <c r="AD8" s="31">
        <f t="shared" si="21"/>
      </c>
    </row>
    <row r="9" spans="1:30" s="64" customFormat="1" ht="19.5" customHeight="1">
      <c r="A9" s="61">
        <f t="shared" si="0"/>
      </c>
      <c r="B9" s="22"/>
      <c r="C9" s="23"/>
      <c r="D9" s="24"/>
      <c r="E9" s="25"/>
      <c r="F9" s="61">
        <f t="shared" si="1"/>
        <v>0</v>
      </c>
      <c r="G9" s="37" t="s">
        <v>22</v>
      </c>
      <c r="H9" s="62" t="e">
        <f t="shared" si="2"/>
        <v>#VALUE!</v>
      </c>
      <c r="I9" s="62" t="b">
        <f t="shared" si="3"/>
        <v>1</v>
      </c>
      <c r="J9" s="63">
        <f t="shared" si="4"/>
        <v>0</v>
      </c>
      <c r="K9" s="31">
        <f t="shared" si="5"/>
      </c>
      <c r="L9" s="37" t="s">
        <v>22</v>
      </c>
      <c r="M9" s="62" t="e">
        <f t="shared" si="6"/>
        <v>#VALUE!</v>
      </c>
      <c r="N9" s="62" t="b">
        <f t="shared" si="7"/>
        <v>1</v>
      </c>
      <c r="O9" s="63">
        <f t="shared" si="8"/>
        <v>0</v>
      </c>
      <c r="P9" s="31">
        <f t="shared" si="9"/>
      </c>
      <c r="Q9" s="32">
        <f t="shared" si="10"/>
        <v>0</v>
      </c>
      <c r="R9" s="31">
        <f t="shared" si="11"/>
      </c>
      <c r="S9" s="37" t="s">
        <v>22</v>
      </c>
      <c r="T9" s="62" t="e">
        <f t="shared" si="12"/>
        <v>#VALUE!</v>
      </c>
      <c r="U9" s="62" t="b">
        <f t="shared" si="13"/>
        <v>1</v>
      </c>
      <c r="V9" s="63">
        <f t="shared" si="14"/>
        <v>0</v>
      </c>
      <c r="W9" s="31">
        <f t="shared" si="15"/>
      </c>
      <c r="X9" s="32">
        <f t="shared" si="16"/>
        <v>0</v>
      </c>
      <c r="Y9" s="31">
        <f t="shared" si="17"/>
      </c>
      <c r="Z9" s="37" t="s">
        <v>22</v>
      </c>
      <c r="AA9" s="62" t="e">
        <f t="shared" si="18"/>
        <v>#VALUE!</v>
      </c>
      <c r="AB9" s="62" t="b">
        <f t="shared" si="19"/>
        <v>1</v>
      </c>
      <c r="AC9" s="63">
        <f t="shared" si="20"/>
        <v>0</v>
      </c>
      <c r="AD9" s="31">
        <f t="shared" si="21"/>
      </c>
    </row>
    <row r="10" spans="1:30" s="64" customFormat="1" ht="19.5" customHeight="1">
      <c r="A10" s="61">
        <f t="shared" si="0"/>
      </c>
      <c r="B10" s="22"/>
      <c r="C10" s="23"/>
      <c r="D10" s="24"/>
      <c r="E10" s="25"/>
      <c r="F10" s="61">
        <f t="shared" si="1"/>
        <v>0</v>
      </c>
      <c r="G10" s="37" t="s">
        <v>22</v>
      </c>
      <c r="H10" s="62" t="e">
        <f t="shared" si="2"/>
        <v>#VALUE!</v>
      </c>
      <c r="I10" s="62" t="b">
        <f t="shared" si="3"/>
        <v>1</v>
      </c>
      <c r="J10" s="63">
        <f t="shared" si="4"/>
        <v>0</v>
      </c>
      <c r="K10" s="31">
        <f t="shared" si="5"/>
      </c>
      <c r="L10" s="37" t="s">
        <v>22</v>
      </c>
      <c r="M10" s="62" t="e">
        <f t="shared" si="6"/>
        <v>#VALUE!</v>
      </c>
      <c r="N10" s="62" t="b">
        <f t="shared" si="7"/>
        <v>1</v>
      </c>
      <c r="O10" s="63">
        <f t="shared" si="8"/>
        <v>0</v>
      </c>
      <c r="P10" s="31">
        <f t="shared" si="9"/>
      </c>
      <c r="Q10" s="32">
        <f t="shared" si="10"/>
        <v>0</v>
      </c>
      <c r="R10" s="31">
        <f t="shared" si="11"/>
      </c>
      <c r="S10" s="37" t="s">
        <v>22</v>
      </c>
      <c r="T10" s="62" t="e">
        <f t="shared" si="12"/>
        <v>#VALUE!</v>
      </c>
      <c r="U10" s="62" t="b">
        <f t="shared" si="13"/>
        <v>1</v>
      </c>
      <c r="V10" s="63">
        <f t="shared" si="14"/>
        <v>0</v>
      </c>
      <c r="W10" s="31">
        <f t="shared" si="15"/>
      </c>
      <c r="X10" s="32">
        <f t="shared" si="16"/>
        <v>0</v>
      </c>
      <c r="Y10" s="31">
        <f t="shared" si="17"/>
      </c>
      <c r="Z10" s="37" t="s">
        <v>22</v>
      </c>
      <c r="AA10" s="62" t="e">
        <f t="shared" si="18"/>
        <v>#VALUE!</v>
      </c>
      <c r="AB10" s="62" t="b">
        <f t="shared" si="19"/>
        <v>1</v>
      </c>
      <c r="AC10" s="63">
        <f t="shared" si="20"/>
        <v>0</v>
      </c>
      <c r="AD10" s="31">
        <f t="shared" si="21"/>
      </c>
    </row>
    <row r="11" spans="1:30" s="64" customFormat="1" ht="19.5" customHeight="1">
      <c r="A11" s="61">
        <f t="shared" si="0"/>
      </c>
      <c r="B11" s="22"/>
      <c r="C11" s="23"/>
      <c r="D11" s="24"/>
      <c r="E11" s="25"/>
      <c r="F11" s="61">
        <f t="shared" si="1"/>
        <v>0</v>
      </c>
      <c r="G11" s="37" t="s">
        <v>22</v>
      </c>
      <c r="H11" s="62" t="e">
        <f t="shared" si="2"/>
        <v>#VALUE!</v>
      </c>
      <c r="I11" s="62" t="b">
        <f t="shared" si="3"/>
        <v>1</v>
      </c>
      <c r="J11" s="63">
        <f t="shared" si="4"/>
        <v>0</v>
      </c>
      <c r="K11" s="31">
        <f t="shared" si="5"/>
      </c>
      <c r="L11" s="37" t="s">
        <v>22</v>
      </c>
      <c r="M11" s="62" t="e">
        <f t="shared" si="6"/>
        <v>#VALUE!</v>
      </c>
      <c r="N11" s="62" t="b">
        <f t="shared" si="7"/>
        <v>1</v>
      </c>
      <c r="O11" s="63">
        <f t="shared" si="8"/>
        <v>0</v>
      </c>
      <c r="P11" s="31">
        <f t="shared" si="9"/>
      </c>
      <c r="Q11" s="32">
        <f t="shared" si="10"/>
        <v>0</v>
      </c>
      <c r="R11" s="31">
        <f t="shared" si="11"/>
      </c>
      <c r="S11" s="37" t="s">
        <v>22</v>
      </c>
      <c r="T11" s="62" t="e">
        <f t="shared" si="12"/>
        <v>#VALUE!</v>
      </c>
      <c r="U11" s="62" t="b">
        <f t="shared" si="13"/>
        <v>1</v>
      </c>
      <c r="V11" s="63">
        <f t="shared" si="14"/>
        <v>0</v>
      </c>
      <c r="W11" s="31">
        <f t="shared" si="15"/>
      </c>
      <c r="X11" s="32">
        <f t="shared" si="16"/>
        <v>0</v>
      </c>
      <c r="Y11" s="31">
        <f t="shared" si="17"/>
      </c>
      <c r="Z11" s="37" t="s">
        <v>22</v>
      </c>
      <c r="AA11" s="62" t="e">
        <f t="shared" si="18"/>
        <v>#VALUE!</v>
      </c>
      <c r="AB11" s="62" t="b">
        <f t="shared" si="19"/>
        <v>1</v>
      </c>
      <c r="AC11" s="63">
        <f t="shared" si="20"/>
        <v>0</v>
      </c>
      <c r="AD11" s="31">
        <f t="shared" si="21"/>
      </c>
    </row>
    <row r="12" spans="1:30" s="64" customFormat="1" ht="19.5" customHeight="1">
      <c r="A12" s="61">
        <f t="shared" si="0"/>
      </c>
      <c r="B12" s="22"/>
      <c r="C12" s="23"/>
      <c r="D12" s="24"/>
      <c r="E12" s="25"/>
      <c r="F12" s="61">
        <f t="shared" si="1"/>
        <v>0</v>
      </c>
      <c r="G12" s="37" t="s">
        <v>22</v>
      </c>
      <c r="H12" s="62" t="e">
        <f t="shared" si="2"/>
        <v>#VALUE!</v>
      </c>
      <c r="I12" s="62" t="b">
        <f t="shared" si="3"/>
        <v>1</v>
      </c>
      <c r="J12" s="63">
        <f t="shared" si="4"/>
        <v>0</v>
      </c>
      <c r="K12" s="31">
        <f t="shared" si="5"/>
      </c>
      <c r="L12" s="37" t="s">
        <v>22</v>
      </c>
      <c r="M12" s="62" t="e">
        <f t="shared" si="6"/>
        <v>#VALUE!</v>
      </c>
      <c r="N12" s="62" t="b">
        <f t="shared" si="7"/>
        <v>1</v>
      </c>
      <c r="O12" s="63">
        <f t="shared" si="8"/>
        <v>0</v>
      </c>
      <c r="P12" s="31">
        <f t="shared" si="9"/>
      </c>
      <c r="Q12" s="32">
        <f t="shared" si="10"/>
        <v>0</v>
      </c>
      <c r="R12" s="31">
        <f t="shared" si="11"/>
      </c>
      <c r="S12" s="37" t="s">
        <v>22</v>
      </c>
      <c r="T12" s="62" t="e">
        <f t="shared" si="12"/>
        <v>#VALUE!</v>
      </c>
      <c r="U12" s="62" t="b">
        <f t="shared" si="13"/>
        <v>1</v>
      </c>
      <c r="V12" s="63">
        <f t="shared" si="14"/>
        <v>0</v>
      </c>
      <c r="W12" s="31">
        <f t="shared" si="15"/>
      </c>
      <c r="X12" s="32">
        <f t="shared" si="16"/>
        <v>0</v>
      </c>
      <c r="Y12" s="31">
        <f t="shared" si="17"/>
      </c>
      <c r="Z12" s="37" t="s">
        <v>22</v>
      </c>
      <c r="AA12" s="62" t="e">
        <f t="shared" si="18"/>
        <v>#VALUE!</v>
      </c>
      <c r="AB12" s="62" t="b">
        <f t="shared" si="19"/>
        <v>1</v>
      </c>
      <c r="AC12" s="63">
        <f t="shared" si="20"/>
        <v>0</v>
      </c>
      <c r="AD12" s="31">
        <f t="shared" si="21"/>
      </c>
    </row>
    <row r="13" spans="1:30" s="64" customFormat="1" ht="19.5" customHeight="1">
      <c r="A13" s="61">
        <f t="shared" si="0"/>
      </c>
      <c r="B13" s="22"/>
      <c r="C13" s="23"/>
      <c r="D13" s="24"/>
      <c r="E13" s="25"/>
      <c r="F13" s="61">
        <f t="shared" si="1"/>
        <v>0</v>
      </c>
      <c r="G13" s="37" t="s">
        <v>22</v>
      </c>
      <c r="H13" s="62" t="e">
        <f t="shared" si="2"/>
        <v>#VALUE!</v>
      </c>
      <c r="I13" s="62" t="b">
        <f t="shared" si="3"/>
        <v>1</v>
      </c>
      <c r="J13" s="63">
        <f t="shared" si="4"/>
        <v>0</v>
      </c>
      <c r="K13" s="31">
        <f t="shared" si="5"/>
      </c>
      <c r="L13" s="37" t="s">
        <v>22</v>
      </c>
      <c r="M13" s="62" t="e">
        <f t="shared" si="6"/>
        <v>#VALUE!</v>
      </c>
      <c r="N13" s="62" t="b">
        <f t="shared" si="7"/>
        <v>1</v>
      </c>
      <c r="O13" s="63">
        <f t="shared" si="8"/>
        <v>0</v>
      </c>
      <c r="P13" s="31">
        <f t="shared" si="9"/>
      </c>
      <c r="Q13" s="32">
        <f t="shared" si="10"/>
        <v>0</v>
      </c>
      <c r="R13" s="31">
        <f t="shared" si="11"/>
      </c>
      <c r="S13" s="37" t="s">
        <v>22</v>
      </c>
      <c r="T13" s="62" t="e">
        <f t="shared" si="12"/>
        <v>#VALUE!</v>
      </c>
      <c r="U13" s="62" t="b">
        <f t="shared" si="13"/>
        <v>1</v>
      </c>
      <c r="V13" s="63">
        <f t="shared" si="14"/>
        <v>0</v>
      </c>
      <c r="W13" s="31">
        <f t="shared" si="15"/>
      </c>
      <c r="X13" s="32">
        <f t="shared" si="16"/>
        <v>0</v>
      </c>
      <c r="Y13" s="31">
        <f t="shared" si="17"/>
      </c>
      <c r="Z13" s="37" t="s">
        <v>22</v>
      </c>
      <c r="AA13" s="62" t="e">
        <f t="shared" si="18"/>
        <v>#VALUE!</v>
      </c>
      <c r="AB13" s="62" t="b">
        <f t="shared" si="19"/>
        <v>1</v>
      </c>
      <c r="AC13" s="63">
        <f t="shared" si="20"/>
        <v>0</v>
      </c>
      <c r="AD13" s="31">
        <f t="shared" si="21"/>
      </c>
    </row>
    <row r="14" spans="1:30" s="64" customFormat="1" ht="19.5" customHeight="1">
      <c r="A14" s="61">
        <f t="shared" si="0"/>
      </c>
      <c r="B14" s="22"/>
      <c r="C14" s="23"/>
      <c r="D14" s="24"/>
      <c r="E14" s="25"/>
      <c r="F14" s="61">
        <f t="shared" si="1"/>
        <v>0</v>
      </c>
      <c r="G14" s="37" t="s">
        <v>22</v>
      </c>
      <c r="H14" s="62" t="e">
        <f t="shared" si="2"/>
        <v>#VALUE!</v>
      </c>
      <c r="I14" s="62" t="b">
        <f t="shared" si="3"/>
        <v>1</v>
      </c>
      <c r="J14" s="63">
        <f t="shared" si="4"/>
        <v>0</v>
      </c>
      <c r="K14" s="31">
        <f t="shared" si="5"/>
      </c>
      <c r="L14" s="37" t="s">
        <v>22</v>
      </c>
      <c r="M14" s="62" t="e">
        <f t="shared" si="6"/>
        <v>#VALUE!</v>
      </c>
      <c r="N14" s="62" t="b">
        <f t="shared" si="7"/>
        <v>1</v>
      </c>
      <c r="O14" s="63">
        <f t="shared" si="8"/>
        <v>0</v>
      </c>
      <c r="P14" s="31">
        <f t="shared" si="9"/>
      </c>
      <c r="Q14" s="32">
        <f t="shared" si="10"/>
        <v>0</v>
      </c>
      <c r="R14" s="31">
        <f t="shared" si="11"/>
      </c>
      <c r="S14" s="37" t="s">
        <v>22</v>
      </c>
      <c r="T14" s="62" t="e">
        <f t="shared" si="12"/>
        <v>#VALUE!</v>
      </c>
      <c r="U14" s="62" t="b">
        <f t="shared" si="13"/>
        <v>1</v>
      </c>
      <c r="V14" s="63">
        <f t="shared" si="14"/>
        <v>0</v>
      </c>
      <c r="W14" s="31">
        <f t="shared" si="15"/>
      </c>
      <c r="X14" s="32">
        <f t="shared" si="16"/>
        <v>0</v>
      </c>
      <c r="Y14" s="31">
        <f t="shared" si="17"/>
      </c>
      <c r="Z14" s="37" t="s">
        <v>22</v>
      </c>
      <c r="AA14" s="62" t="e">
        <f t="shared" si="18"/>
        <v>#VALUE!</v>
      </c>
      <c r="AB14" s="62" t="b">
        <f t="shared" si="19"/>
        <v>1</v>
      </c>
      <c r="AC14" s="63">
        <f t="shared" si="20"/>
        <v>0</v>
      </c>
      <c r="AD14" s="31">
        <f t="shared" si="21"/>
      </c>
    </row>
    <row r="15" spans="1:30" s="64" customFormat="1" ht="19.5" customHeight="1">
      <c r="A15" s="61">
        <f t="shared" si="0"/>
      </c>
      <c r="B15" s="22"/>
      <c r="C15" s="23"/>
      <c r="D15" s="24"/>
      <c r="E15" s="25"/>
      <c r="F15" s="61">
        <f t="shared" si="1"/>
        <v>0</v>
      </c>
      <c r="G15" s="37" t="s">
        <v>22</v>
      </c>
      <c r="H15" s="62" t="e">
        <f t="shared" si="2"/>
        <v>#VALUE!</v>
      </c>
      <c r="I15" s="62" t="b">
        <f t="shared" si="3"/>
        <v>1</v>
      </c>
      <c r="J15" s="63">
        <f t="shared" si="4"/>
        <v>0</v>
      </c>
      <c r="K15" s="31">
        <f t="shared" si="5"/>
      </c>
      <c r="L15" s="37" t="s">
        <v>22</v>
      </c>
      <c r="M15" s="62" t="e">
        <f t="shared" si="6"/>
        <v>#VALUE!</v>
      </c>
      <c r="N15" s="62" t="b">
        <f t="shared" si="7"/>
        <v>1</v>
      </c>
      <c r="O15" s="63">
        <f t="shared" si="8"/>
        <v>0</v>
      </c>
      <c r="P15" s="31">
        <f t="shared" si="9"/>
      </c>
      <c r="Q15" s="32">
        <f t="shared" si="10"/>
        <v>0</v>
      </c>
      <c r="R15" s="31">
        <f t="shared" si="11"/>
      </c>
      <c r="S15" s="37" t="s">
        <v>22</v>
      </c>
      <c r="T15" s="62" t="e">
        <f t="shared" si="12"/>
        <v>#VALUE!</v>
      </c>
      <c r="U15" s="62" t="b">
        <f t="shared" si="13"/>
        <v>1</v>
      </c>
      <c r="V15" s="63">
        <f t="shared" si="14"/>
        <v>0</v>
      </c>
      <c r="W15" s="31">
        <f t="shared" si="15"/>
      </c>
      <c r="X15" s="32">
        <f t="shared" si="16"/>
        <v>0</v>
      </c>
      <c r="Y15" s="31">
        <f t="shared" si="17"/>
      </c>
      <c r="Z15" s="37" t="s">
        <v>22</v>
      </c>
      <c r="AA15" s="62" t="e">
        <f t="shared" si="18"/>
        <v>#VALUE!</v>
      </c>
      <c r="AB15" s="62" t="b">
        <f t="shared" si="19"/>
        <v>1</v>
      </c>
      <c r="AC15" s="63">
        <f t="shared" si="20"/>
        <v>0</v>
      </c>
      <c r="AD15" s="31">
        <f t="shared" si="21"/>
      </c>
    </row>
    <row r="16" spans="1:30" s="64" customFormat="1" ht="19.5" customHeight="1">
      <c r="A16" s="61">
        <f t="shared" si="0"/>
      </c>
      <c r="B16" s="22"/>
      <c r="C16" s="23"/>
      <c r="D16" s="24"/>
      <c r="E16" s="25"/>
      <c r="F16" s="61">
        <f t="shared" si="1"/>
        <v>0</v>
      </c>
      <c r="G16" s="37" t="s">
        <v>22</v>
      </c>
      <c r="H16" s="62" t="e">
        <f t="shared" si="2"/>
        <v>#VALUE!</v>
      </c>
      <c r="I16" s="62" t="b">
        <f t="shared" si="3"/>
        <v>1</v>
      </c>
      <c r="J16" s="63">
        <f t="shared" si="4"/>
        <v>0</v>
      </c>
      <c r="K16" s="31">
        <f t="shared" si="5"/>
      </c>
      <c r="L16" s="37" t="s">
        <v>22</v>
      </c>
      <c r="M16" s="62" t="e">
        <f t="shared" si="6"/>
        <v>#VALUE!</v>
      </c>
      <c r="N16" s="62" t="b">
        <f t="shared" si="7"/>
        <v>1</v>
      </c>
      <c r="O16" s="63">
        <f t="shared" si="8"/>
        <v>0</v>
      </c>
      <c r="P16" s="31">
        <f t="shared" si="9"/>
      </c>
      <c r="Q16" s="32">
        <f t="shared" si="10"/>
        <v>0</v>
      </c>
      <c r="R16" s="31">
        <f t="shared" si="11"/>
      </c>
      <c r="S16" s="37" t="s">
        <v>22</v>
      </c>
      <c r="T16" s="62" t="e">
        <f t="shared" si="12"/>
        <v>#VALUE!</v>
      </c>
      <c r="U16" s="62" t="b">
        <f t="shared" si="13"/>
        <v>1</v>
      </c>
      <c r="V16" s="63">
        <f t="shared" si="14"/>
        <v>0</v>
      </c>
      <c r="W16" s="31">
        <f t="shared" si="15"/>
      </c>
      <c r="X16" s="32">
        <f t="shared" si="16"/>
        <v>0</v>
      </c>
      <c r="Y16" s="31">
        <f t="shared" si="17"/>
      </c>
      <c r="Z16" s="37" t="s">
        <v>22</v>
      </c>
      <c r="AA16" s="62" t="e">
        <f t="shared" si="18"/>
        <v>#VALUE!</v>
      </c>
      <c r="AB16" s="62" t="b">
        <f t="shared" si="19"/>
        <v>1</v>
      </c>
      <c r="AC16" s="63">
        <f t="shared" si="20"/>
        <v>0</v>
      </c>
      <c r="AD16" s="31">
        <f t="shared" si="21"/>
      </c>
    </row>
    <row r="17" spans="1:30" s="64" customFormat="1" ht="19.5" customHeight="1">
      <c r="A17" s="61">
        <f t="shared" si="0"/>
      </c>
      <c r="B17" s="22"/>
      <c r="C17" s="23"/>
      <c r="D17" s="24"/>
      <c r="E17" s="25"/>
      <c r="F17" s="61">
        <f t="shared" si="1"/>
        <v>0</v>
      </c>
      <c r="G17" s="37" t="s">
        <v>22</v>
      </c>
      <c r="H17" s="62" t="e">
        <f t="shared" si="2"/>
        <v>#VALUE!</v>
      </c>
      <c r="I17" s="62" t="b">
        <f t="shared" si="3"/>
        <v>1</v>
      </c>
      <c r="J17" s="63">
        <f t="shared" si="4"/>
        <v>0</v>
      </c>
      <c r="K17" s="31">
        <f t="shared" si="5"/>
      </c>
      <c r="L17" s="37" t="s">
        <v>22</v>
      </c>
      <c r="M17" s="62" t="e">
        <f t="shared" si="6"/>
        <v>#VALUE!</v>
      </c>
      <c r="N17" s="62" t="b">
        <f t="shared" si="7"/>
        <v>1</v>
      </c>
      <c r="O17" s="63">
        <f t="shared" si="8"/>
        <v>0</v>
      </c>
      <c r="P17" s="31">
        <f t="shared" si="9"/>
      </c>
      <c r="Q17" s="32">
        <f t="shared" si="10"/>
        <v>0</v>
      </c>
      <c r="R17" s="31">
        <f t="shared" si="11"/>
      </c>
      <c r="S17" s="37" t="s">
        <v>22</v>
      </c>
      <c r="T17" s="62" t="e">
        <f t="shared" si="12"/>
        <v>#VALUE!</v>
      </c>
      <c r="U17" s="62" t="b">
        <f t="shared" si="13"/>
        <v>1</v>
      </c>
      <c r="V17" s="63">
        <f t="shared" si="14"/>
        <v>0</v>
      </c>
      <c r="W17" s="31">
        <f t="shared" si="15"/>
      </c>
      <c r="X17" s="32">
        <f t="shared" si="16"/>
        <v>0</v>
      </c>
      <c r="Y17" s="31">
        <f t="shared" si="17"/>
      </c>
      <c r="Z17" s="37" t="s">
        <v>22</v>
      </c>
      <c r="AA17" s="62" t="e">
        <f t="shared" si="18"/>
        <v>#VALUE!</v>
      </c>
      <c r="AB17" s="62" t="b">
        <f t="shared" si="19"/>
        <v>1</v>
      </c>
      <c r="AC17" s="63">
        <f t="shared" si="20"/>
        <v>0</v>
      </c>
      <c r="AD17" s="31">
        <f t="shared" si="21"/>
      </c>
    </row>
    <row r="18" spans="1:30" s="64" customFormat="1" ht="19.5" customHeight="1">
      <c r="A18" s="61">
        <f t="shared" si="0"/>
      </c>
      <c r="B18" s="22"/>
      <c r="C18" s="23"/>
      <c r="D18" s="24"/>
      <c r="E18" s="25"/>
      <c r="F18" s="61">
        <f t="shared" si="1"/>
        <v>0</v>
      </c>
      <c r="G18" s="37" t="s">
        <v>22</v>
      </c>
      <c r="H18" s="62" t="e">
        <f t="shared" si="2"/>
        <v>#VALUE!</v>
      </c>
      <c r="I18" s="62" t="b">
        <f t="shared" si="3"/>
        <v>1</v>
      </c>
      <c r="J18" s="63">
        <f t="shared" si="4"/>
        <v>0</v>
      </c>
      <c r="K18" s="31">
        <f t="shared" si="5"/>
      </c>
      <c r="L18" s="37" t="s">
        <v>22</v>
      </c>
      <c r="M18" s="62" t="e">
        <f t="shared" si="6"/>
        <v>#VALUE!</v>
      </c>
      <c r="N18" s="62" t="b">
        <f t="shared" si="7"/>
        <v>1</v>
      </c>
      <c r="O18" s="63">
        <f t="shared" si="8"/>
        <v>0</v>
      </c>
      <c r="P18" s="31">
        <f t="shared" si="9"/>
      </c>
      <c r="Q18" s="32">
        <f t="shared" si="10"/>
        <v>0</v>
      </c>
      <c r="R18" s="31">
        <f t="shared" si="11"/>
      </c>
      <c r="S18" s="37" t="s">
        <v>22</v>
      </c>
      <c r="T18" s="62" t="e">
        <f t="shared" si="12"/>
        <v>#VALUE!</v>
      </c>
      <c r="U18" s="62" t="b">
        <f t="shared" si="13"/>
        <v>1</v>
      </c>
      <c r="V18" s="63">
        <f t="shared" si="14"/>
        <v>0</v>
      </c>
      <c r="W18" s="31">
        <f t="shared" si="15"/>
      </c>
      <c r="X18" s="32">
        <f t="shared" si="16"/>
        <v>0</v>
      </c>
      <c r="Y18" s="31">
        <f t="shared" si="17"/>
      </c>
      <c r="Z18" s="37" t="s">
        <v>22</v>
      </c>
      <c r="AA18" s="62" t="e">
        <f t="shared" si="18"/>
        <v>#VALUE!</v>
      </c>
      <c r="AB18" s="62" t="b">
        <f t="shared" si="19"/>
        <v>1</v>
      </c>
      <c r="AC18" s="63">
        <f t="shared" si="20"/>
        <v>0</v>
      </c>
      <c r="AD18" s="31">
        <f t="shared" si="21"/>
      </c>
    </row>
    <row r="19" spans="1:30" s="64" customFormat="1" ht="19.5" customHeight="1">
      <c r="A19" s="61">
        <f t="shared" si="0"/>
      </c>
      <c r="B19" s="22"/>
      <c r="C19" s="23"/>
      <c r="D19" s="24"/>
      <c r="E19" s="25"/>
      <c r="F19" s="61">
        <f t="shared" si="1"/>
        <v>0</v>
      </c>
      <c r="G19" s="37" t="s">
        <v>22</v>
      </c>
      <c r="H19" s="62" t="e">
        <f t="shared" si="2"/>
        <v>#VALUE!</v>
      </c>
      <c r="I19" s="62" t="b">
        <f t="shared" si="3"/>
        <v>1</v>
      </c>
      <c r="J19" s="63">
        <f t="shared" si="4"/>
        <v>0</v>
      </c>
      <c r="K19" s="31">
        <f t="shared" si="5"/>
      </c>
      <c r="L19" s="37" t="s">
        <v>22</v>
      </c>
      <c r="M19" s="62" t="e">
        <f t="shared" si="6"/>
        <v>#VALUE!</v>
      </c>
      <c r="N19" s="62" t="b">
        <f t="shared" si="7"/>
        <v>1</v>
      </c>
      <c r="O19" s="63">
        <f t="shared" si="8"/>
        <v>0</v>
      </c>
      <c r="P19" s="31">
        <f t="shared" si="9"/>
      </c>
      <c r="Q19" s="32">
        <f t="shared" si="10"/>
        <v>0</v>
      </c>
      <c r="R19" s="31">
        <f t="shared" si="11"/>
      </c>
      <c r="S19" s="37" t="s">
        <v>22</v>
      </c>
      <c r="T19" s="62" t="e">
        <f t="shared" si="12"/>
        <v>#VALUE!</v>
      </c>
      <c r="U19" s="62" t="b">
        <f t="shared" si="13"/>
        <v>1</v>
      </c>
      <c r="V19" s="63">
        <f t="shared" si="14"/>
        <v>0</v>
      </c>
      <c r="W19" s="31">
        <f t="shared" si="15"/>
      </c>
      <c r="X19" s="32">
        <f t="shared" si="16"/>
        <v>0</v>
      </c>
      <c r="Y19" s="31">
        <f t="shared" si="17"/>
      </c>
      <c r="Z19" s="37" t="s">
        <v>22</v>
      </c>
      <c r="AA19" s="62" t="e">
        <f t="shared" si="18"/>
        <v>#VALUE!</v>
      </c>
      <c r="AB19" s="62" t="b">
        <f t="shared" si="19"/>
        <v>1</v>
      </c>
      <c r="AC19" s="63">
        <f t="shared" si="20"/>
        <v>0</v>
      </c>
      <c r="AD19" s="31">
        <f t="shared" si="21"/>
      </c>
    </row>
    <row r="20" spans="1:30" s="64" customFormat="1" ht="19.5" customHeight="1">
      <c r="A20" s="61">
        <f t="shared" si="0"/>
      </c>
      <c r="B20" s="22"/>
      <c r="C20" s="23"/>
      <c r="D20" s="24"/>
      <c r="E20" s="25"/>
      <c r="F20" s="61">
        <f t="shared" si="1"/>
        <v>0</v>
      </c>
      <c r="G20" s="37" t="s">
        <v>22</v>
      </c>
      <c r="H20" s="62" t="e">
        <f t="shared" si="2"/>
        <v>#VALUE!</v>
      </c>
      <c r="I20" s="62" t="b">
        <f t="shared" si="3"/>
        <v>1</v>
      </c>
      <c r="J20" s="63">
        <f t="shared" si="4"/>
        <v>0</v>
      </c>
      <c r="K20" s="31">
        <f t="shared" si="5"/>
      </c>
      <c r="L20" s="37" t="s">
        <v>22</v>
      </c>
      <c r="M20" s="62" t="e">
        <f t="shared" si="6"/>
        <v>#VALUE!</v>
      </c>
      <c r="N20" s="62" t="b">
        <f t="shared" si="7"/>
        <v>1</v>
      </c>
      <c r="O20" s="63">
        <f t="shared" si="8"/>
        <v>0</v>
      </c>
      <c r="P20" s="31">
        <f t="shared" si="9"/>
      </c>
      <c r="Q20" s="32">
        <f t="shared" si="10"/>
        <v>0</v>
      </c>
      <c r="R20" s="31">
        <f t="shared" si="11"/>
      </c>
      <c r="S20" s="37" t="s">
        <v>22</v>
      </c>
      <c r="T20" s="62" t="e">
        <f t="shared" si="12"/>
        <v>#VALUE!</v>
      </c>
      <c r="U20" s="62" t="b">
        <f t="shared" si="13"/>
        <v>1</v>
      </c>
      <c r="V20" s="63">
        <f t="shared" si="14"/>
        <v>0</v>
      </c>
      <c r="W20" s="31">
        <f t="shared" si="15"/>
      </c>
      <c r="X20" s="32">
        <f t="shared" si="16"/>
        <v>0</v>
      </c>
      <c r="Y20" s="31">
        <f t="shared" si="17"/>
      </c>
      <c r="Z20" s="37" t="s">
        <v>22</v>
      </c>
      <c r="AA20" s="62" t="e">
        <f t="shared" si="18"/>
        <v>#VALUE!</v>
      </c>
      <c r="AB20" s="62" t="b">
        <f t="shared" si="19"/>
        <v>1</v>
      </c>
      <c r="AC20" s="63">
        <f t="shared" si="20"/>
        <v>0</v>
      </c>
      <c r="AD20" s="31">
        <f t="shared" si="21"/>
      </c>
    </row>
    <row r="21" spans="1:30" s="64" customFormat="1" ht="19.5" customHeight="1">
      <c r="A21" s="61">
        <f t="shared" si="0"/>
      </c>
      <c r="B21" s="22"/>
      <c r="C21" s="23"/>
      <c r="D21" s="24"/>
      <c r="E21" s="25"/>
      <c r="F21" s="61">
        <f t="shared" si="1"/>
        <v>0</v>
      </c>
      <c r="G21" s="37" t="s">
        <v>22</v>
      </c>
      <c r="H21" s="62" t="e">
        <f t="shared" si="2"/>
        <v>#VALUE!</v>
      </c>
      <c r="I21" s="62" t="b">
        <f t="shared" si="3"/>
        <v>1</v>
      </c>
      <c r="J21" s="63">
        <f t="shared" si="4"/>
        <v>0</v>
      </c>
      <c r="K21" s="31">
        <f t="shared" si="5"/>
      </c>
      <c r="L21" s="37" t="s">
        <v>22</v>
      </c>
      <c r="M21" s="62" t="e">
        <f t="shared" si="6"/>
        <v>#VALUE!</v>
      </c>
      <c r="N21" s="62" t="b">
        <f t="shared" si="7"/>
        <v>1</v>
      </c>
      <c r="O21" s="63">
        <f t="shared" si="8"/>
        <v>0</v>
      </c>
      <c r="P21" s="31">
        <f t="shared" si="9"/>
      </c>
      <c r="Q21" s="32">
        <f t="shared" si="10"/>
        <v>0</v>
      </c>
      <c r="R21" s="31">
        <f t="shared" si="11"/>
      </c>
      <c r="S21" s="37" t="s">
        <v>22</v>
      </c>
      <c r="T21" s="62" t="e">
        <f t="shared" si="12"/>
        <v>#VALUE!</v>
      </c>
      <c r="U21" s="62" t="b">
        <f t="shared" si="13"/>
        <v>1</v>
      </c>
      <c r="V21" s="63">
        <f t="shared" si="14"/>
        <v>0</v>
      </c>
      <c r="W21" s="31">
        <f t="shared" si="15"/>
      </c>
      <c r="X21" s="32">
        <f t="shared" si="16"/>
        <v>0</v>
      </c>
      <c r="Y21" s="31">
        <f t="shared" si="17"/>
      </c>
      <c r="Z21" s="37" t="s">
        <v>22</v>
      </c>
      <c r="AA21" s="62" t="e">
        <f t="shared" si="18"/>
        <v>#VALUE!</v>
      </c>
      <c r="AB21" s="62" t="b">
        <f t="shared" si="19"/>
        <v>1</v>
      </c>
      <c r="AC21" s="63">
        <f t="shared" si="20"/>
        <v>0</v>
      </c>
      <c r="AD21" s="31">
        <f t="shared" si="21"/>
      </c>
    </row>
    <row r="22" spans="1:30" s="64" customFormat="1" ht="19.5" customHeight="1">
      <c r="A22" s="61">
        <f t="shared" si="0"/>
      </c>
      <c r="B22" s="22"/>
      <c r="C22" s="23"/>
      <c r="D22" s="24"/>
      <c r="E22" s="25"/>
      <c r="F22" s="61">
        <f t="shared" si="1"/>
        <v>0</v>
      </c>
      <c r="G22" s="37" t="s">
        <v>22</v>
      </c>
      <c r="H22" s="62" t="e">
        <f t="shared" si="2"/>
        <v>#VALUE!</v>
      </c>
      <c r="I22" s="62" t="b">
        <f t="shared" si="3"/>
        <v>1</v>
      </c>
      <c r="J22" s="63">
        <f t="shared" si="4"/>
        <v>0</v>
      </c>
      <c r="K22" s="31">
        <f t="shared" si="5"/>
      </c>
      <c r="L22" s="37" t="s">
        <v>22</v>
      </c>
      <c r="M22" s="62" t="e">
        <f t="shared" si="6"/>
        <v>#VALUE!</v>
      </c>
      <c r="N22" s="62" t="b">
        <f t="shared" si="7"/>
        <v>1</v>
      </c>
      <c r="O22" s="63">
        <f t="shared" si="8"/>
        <v>0</v>
      </c>
      <c r="P22" s="31">
        <f t="shared" si="9"/>
      </c>
      <c r="Q22" s="32">
        <f t="shared" si="10"/>
        <v>0</v>
      </c>
      <c r="R22" s="31">
        <f t="shared" si="11"/>
      </c>
      <c r="S22" s="37" t="s">
        <v>22</v>
      </c>
      <c r="T22" s="62" t="e">
        <f t="shared" si="12"/>
        <v>#VALUE!</v>
      </c>
      <c r="U22" s="62" t="b">
        <f t="shared" si="13"/>
        <v>1</v>
      </c>
      <c r="V22" s="63">
        <f t="shared" si="14"/>
        <v>0</v>
      </c>
      <c r="W22" s="31">
        <f t="shared" si="15"/>
      </c>
      <c r="X22" s="32">
        <f t="shared" si="16"/>
        <v>0</v>
      </c>
      <c r="Y22" s="31">
        <f t="shared" si="17"/>
      </c>
      <c r="Z22" s="37" t="s">
        <v>22</v>
      </c>
      <c r="AA22" s="62" t="e">
        <f t="shared" si="18"/>
        <v>#VALUE!</v>
      </c>
      <c r="AB22" s="62" t="b">
        <f t="shared" si="19"/>
        <v>1</v>
      </c>
      <c r="AC22" s="63">
        <f t="shared" si="20"/>
        <v>0</v>
      </c>
      <c r="AD22" s="31">
        <f t="shared" si="21"/>
      </c>
    </row>
    <row r="23" spans="1:30" s="64" customFormat="1" ht="19.5" customHeight="1">
      <c r="A23" s="61">
        <f t="shared" si="0"/>
      </c>
      <c r="B23" s="22"/>
      <c r="C23" s="23"/>
      <c r="D23" s="24"/>
      <c r="E23" s="25"/>
      <c r="F23" s="61">
        <f t="shared" si="1"/>
        <v>0</v>
      </c>
      <c r="G23" s="37" t="s">
        <v>22</v>
      </c>
      <c r="H23" s="62" t="e">
        <f t="shared" si="2"/>
        <v>#VALUE!</v>
      </c>
      <c r="I23" s="62" t="b">
        <f t="shared" si="3"/>
        <v>1</v>
      </c>
      <c r="J23" s="63">
        <f t="shared" si="4"/>
        <v>0</v>
      </c>
      <c r="K23" s="31">
        <f t="shared" si="5"/>
      </c>
      <c r="L23" s="37" t="s">
        <v>22</v>
      </c>
      <c r="M23" s="62" t="e">
        <f t="shared" si="6"/>
        <v>#VALUE!</v>
      </c>
      <c r="N23" s="62" t="b">
        <f t="shared" si="7"/>
        <v>1</v>
      </c>
      <c r="O23" s="63">
        <f t="shared" si="8"/>
        <v>0</v>
      </c>
      <c r="P23" s="31">
        <f t="shared" si="9"/>
      </c>
      <c r="Q23" s="32">
        <f t="shared" si="10"/>
        <v>0</v>
      </c>
      <c r="R23" s="31">
        <f t="shared" si="11"/>
      </c>
      <c r="S23" s="37" t="s">
        <v>22</v>
      </c>
      <c r="T23" s="62" t="e">
        <f t="shared" si="12"/>
        <v>#VALUE!</v>
      </c>
      <c r="U23" s="62" t="b">
        <f t="shared" si="13"/>
        <v>1</v>
      </c>
      <c r="V23" s="63">
        <f t="shared" si="14"/>
        <v>0</v>
      </c>
      <c r="W23" s="31">
        <f t="shared" si="15"/>
      </c>
      <c r="X23" s="32">
        <f t="shared" si="16"/>
        <v>0</v>
      </c>
      <c r="Y23" s="31">
        <f t="shared" si="17"/>
      </c>
      <c r="Z23" s="37" t="s">
        <v>22</v>
      </c>
      <c r="AA23" s="62" t="e">
        <f t="shared" si="18"/>
        <v>#VALUE!</v>
      </c>
      <c r="AB23" s="62" t="b">
        <f t="shared" si="19"/>
        <v>1</v>
      </c>
      <c r="AC23" s="63">
        <f t="shared" si="20"/>
        <v>0</v>
      </c>
      <c r="AD23" s="31">
        <f t="shared" si="21"/>
      </c>
    </row>
    <row r="24" spans="1:30" s="64" customFormat="1" ht="19.5" customHeight="1">
      <c r="A24" s="61">
        <f t="shared" si="0"/>
      </c>
      <c r="B24" s="22"/>
      <c r="C24" s="23"/>
      <c r="D24" s="24"/>
      <c r="E24" s="25"/>
      <c r="F24" s="61">
        <f t="shared" si="1"/>
        <v>0</v>
      </c>
      <c r="G24" s="37" t="s">
        <v>22</v>
      </c>
      <c r="H24" s="62" t="e">
        <f t="shared" si="2"/>
        <v>#VALUE!</v>
      </c>
      <c r="I24" s="62" t="b">
        <f t="shared" si="3"/>
        <v>1</v>
      </c>
      <c r="J24" s="63">
        <f t="shared" si="4"/>
        <v>0</v>
      </c>
      <c r="K24" s="31">
        <f t="shared" si="5"/>
      </c>
      <c r="L24" s="37" t="s">
        <v>22</v>
      </c>
      <c r="M24" s="62" t="e">
        <f t="shared" si="6"/>
        <v>#VALUE!</v>
      </c>
      <c r="N24" s="62" t="b">
        <f t="shared" si="7"/>
        <v>1</v>
      </c>
      <c r="O24" s="63">
        <f t="shared" si="8"/>
        <v>0</v>
      </c>
      <c r="P24" s="31">
        <f t="shared" si="9"/>
      </c>
      <c r="Q24" s="32">
        <f t="shared" si="10"/>
        <v>0</v>
      </c>
      <c r="R24" s="31">
        <f t="shared" si="11"/>
      </c>
      <c r="S24" s="37" t="s">
        <v>22</v>
      </c>
      <c r="T24" s="62" t="e">
        <f t="shared" si="12"/>
        <v>#VALUE!</v>
      </c>
      <c r="U24" s="62" t="b">
        <f t="shared" si="13"/>
        <v>1</v>
      </c>
      <c r="V24" s="63">
        <f t="shared" si="14"/>
        <v>0</v>
      </c>
      <c r="W24" s="31">
        <f t="shared" si="15"/>
      </c>
      <c r="X24" s="32">
        <f t="shared" si="16"/>
        <v>0</v>
      </c>
      <c r="Y24" s="31">
        <f t="shared" si="17"/>
      </c>
      <c r="Z24" s="37" t="s">
        <v>22</v>
      </c>
      <c r="AA24" s="62" t="e">
        <f t="shared" si="18"/>
        <v>#VALUE!</v>
      </c>
      <c r="AB24" s="62" t="b">
        <f t="shared" si="19"/>
        <v>1</v>
      </c>
      <c r="AC24" s="63">
        <f t="shared" si="20"/>
        <v>0</v>
      </c>
      <c r="AD24" s="31">
        <f t="shared" si="21"/>
      </c>
    </row>
    <row r="25" spans="1:30" s="64" customFormat="1" ht="19.5" customHeight="1">
      <c r="A25" s="61">
        <f t="shared" si="0"/>
      </c>
      <c r="B25" s="22"/>
      <c r="C25" s="23"/>
      <c r="D25" s="24"/>
      <c r="E25" s="25"/>
      <c r="F25" s="61">
        <f t="shared" si="1"/>
        <v>0</v>
      </c>
      <c r="G25" s="37" t="s">
        <v>22</v>
      </c>
      <c r="H25" s="62" t="e">
        <f t="shared" si="2"/>
        <v>#VALUE!</v>
      </c>
      <c r="I25" s="62" t="b">
        <f t="shared" si="3"/>
        <v>1</v>
      </c>
      <c r="J25" s="63">
        <f t="shared" si="4"/>
        <v>0</v>
      </c>
      <c r="K25" s="31">
        <f t="shared" si="5"/>
      </c>
      <c r="L25" s="37" t="s">
        <v>22</v>
      </c>
      <c r="M25" s="62" t="e">
        <f t="shared" si="6"/>
        <v>#VALUE!</v>
      </c>
      <c r="N25" s="62" t="b">
        <f t="shared" si="7"/>
        <v>1</v>
      </c>
      <c r="O25" s="63">
        <f t="shared" si="8"/>
        <v>0</v>
      </c>
      <c r="P25" s="31">
        <f t="shared" si="9"/>
      </c>
      <c r="Q25" s="32">
        <f t="shared" si="10"/>
        <v>0</v>
      </c>
      <c r="R25" s="31">
        <f t="shared" si="11"/>
      </c>
      <c r="S25" s="37" t="s">
        <v>22</v>
      </c>
      <c r="T25" s="62" t="e">
        <f t="shared" si="12"/>
        <v>#VALUE!</v>
      </c>
      <c r="U25" s="62" t="b">
        <f t="shared" si="13"/>
        <v>1</v>
      </c>
      <c r="V25" s="63">
        <f t="shared" si="14"/>
        <v>0</v>
      </c>
      <c r="W25" s="31">
        <f t="shared" si="15"/>
      </c>
      <c r="X25" s="32">
        <f t="shared" si="16"/>
        <v>0</v>
      </c>
      <c r="Y25" s="31">
        <f t="shared" si="17"/>
      </c>
      <c r="Z25" s="37" t="s">
        <v>22</v>
      </c>
      <c r="AA25" s="62" t="e">
        <f t="shared" si="18"/>
        <v>#VALUE!</v>
      </c>
      <c r="AB25" s="62" t="b">
        <f t="shared" si="19"/>
        <v>1</v>
      </c>
      <c r="AC25" s="63">
        <f t="shared" si="20"/>
        <v>0</v>
      </c>
      <c r="AD25" s="31">
        <f t="shared" si="21"/>
      </c>
    </row>
    <row r="26" spans="1:30" s="64" customFormat="1" ht="19.5" customHeight="1">
      <c r="A26" s="61">
        <f t="shared" si="0"/>
      </c>
      <c r="B26" s="22"/>
      <c r="C26" s="24"/>
      <c r="D26" s="24"/>
      <c r="E26" s="25"/>
      <c r="F26" s="61">
        <f t="shared" si="1"/>
        <v>0</v>
      </c>
      <c r="G26" s="37" t="s">
        <v>22</v>
      </c>
      <c r="H26" s="62" t="e">
        <f t="shared" si="2"/>
        <v>#VALUE!</v>
      </c>
      <c r="I26" s="62" t="b">
        <f t="shared" si="3"/>
        <v>1</v>
      </c>
      <c r="J26" s="63">
        <f t="shared" si="4"/>
        <v>0</v>
      </c>
      <c r="K26" s="31">
        <f t="shared" si="5"/>
      </c>
      <c r="L26" s="37" t="s">
        <v>22</v>
      </c>
      <c r="M26" s="62" t="e">
        <f t="shared" si="6"/>
        <v>#VALUE!</v>
      </c>
      <c r="N26" s="62" t="b">
        <f t="shared" si="7"/>
        <v>1</v>
      </c>
      <c r="O26" s="63">
        <f t="shared" si="8"/>
        <v>0</v>
      </c>
      <c r="P26" s="31">
        <f t="shared" si="9"/>
      </c>
      <c r="Q26" s="32">
        <f t="shared" si="10"/>
        <v>0</v>
      </c>
      <c r="R26" s="31">
        <f t="shared" si="11"/>
      </c>
      <c r="S26" s="37" t="s">
        <v>22</v>
      </c>
      <c r="T26" s="62" t="e">
        <f t="shared" si="12"/>
        <v>#VALUE!</v>
      </c>
      <c r="U26" s="62" t="b">
        <f t="shared" si="13"/>
        <v>1</v>
      </c>
      <c r="V26" s="63">
        <f t="shared" si="14"/>
        <v>0</v>
      </c>
      <c r="W26" s="31">
        <f t="shared" si="15"/>
      </c>
      <c r="X26" s="32">
        <f t="shared" si="16"/>
        <v>0</v>
      </c>
      <c r="Y26" s="31">
        <f t="shared" si="17"/>
      </c>
      <c r="Z26" s="37" t="s">
        <v>22</v>
      </c>
      <c r="AA26" s="62" t="e">
        <f t="shared" si="18"/>
        <v>#VALUE!</v>
      </c>
      <c r="AB26" s="62" t="b">
        <f t="shared" si="19"/>
        <v>1</v>
      </c>
      <c r="AC26" s="63">
        <f t="shared" si="20"/>
        <v>0</v>
      </c>
      <c r="AD26" s="31">
        <f t="shared" si="21"/>
      </c>
    </row>
    <row r="27" spans="1:30" s="64" customFormat="1" ht="19.5" customHeight="1">
      <c r="A27" s="61">
        <f t="shared" si="0"/>
      </c>
      <c r="B27" s="22"/>
      <c r="C27" s="24"/>
      <c r="D27" s="24"/>
      <c r="E27" s="25"/>
      <c r="F27" s="61">
        <f t="shared" si="1"/>
        <v>0</v>
      </c>
      <c r="G27" s="37" t="s">
        <v>22</v>
      </c>
      <c r="H27" s="62" t="e">
        <f t="shared" si="2"/>
        <v>#VALUE!</v>
      </c>
      <c r="I27" s="62" t="b">
        <f t="shared" si="3"/>
        <v>1</v>
      </c>
      <c r="J27" s="63">
        <f t="shared" si="4"/>
        <v>0</v>
      </c>
      <c r="K27" s="31">
        <f t="shared" si="5"/>
      </c>
      <c r="L27" s="37" t="s">
        <v>22</v>
      </c>
      <c r="M27" s="62" t="e">
        <f t="shared" si="6"/>
        <v>#VALUE!</v>
      </c>
      <c r="N27" s="62" t="b">
        <f t="shared" si="7"/>
        <v>1</v>
      </c>
      <c r="O27" s="63">
        <f t="shared" si="8"/>
        <v>0</v>
      </c>
      <c r="P27" s="31">
        <f t="shared" si="9"/>
      </c>
      <c r="Q27" s="32">
        <f t="shared" si="10"/>
        <v>0</v>
      </c>
      <c r="R27" s="31">
        <f t="shared" si="11"/>
      </c>
      <c r="S27" s="37" t="s">
        <v>22</v>
      </c>
      <c r="T27" s="62" t="e">
        <f t="shared" si="12"/>
        <v>#VALUE!</v>
      </c>
      <c r="U27" s="62" t="b">
        <f t="shared" si="13"/>
        <v>1</v>
      </c>
      <c r="V27" s="63">
        <f t="shared" si="14"/>
        <v>0</v>
      </c>
      <c r="W27" s="31">
        <f t="shared" si="15"/>
      </c>
      <c r="X27" s="32">
        <f t="shared" si="16"/>
        <v>0</v>
      </c>
      <c r="Y27" s="31">
        <f t="shared" si="17"/>
      </c>
      <c r="Z27" s="37" t="s">
        <v>22</v>
      </c>
      <c r="AA27" s="62" t="e">
        <f t="shared" si="18"/>
        <v>#VALUE!</v>
      </c>
      <c r="AB27" s="62" t="b">
        <f t="shared" si="19"/>
        <v>1</v>
      </c>
      <c r="AC27" s="63">
        <f t="shared" si="20"/>
        <v>0</v>
      </c>
      <c r="AD27" s="31">
        <f t="shared" si="21"/>
      </c>
    </row>
    <row r="28" spans="1:30" s="64" customFormat="1" ht="19.5" customHeight="1">
      <c r="A28" s="61">
        <f t="shared" si="0"/>
      </c>
      <c r="B28" s="22"/>
      <c r="C28" s="24"/>
      <c r="D28" s="24"/>
      <c r="E28" s="25"/>
      <c r="F28" s="61">
        <f t="shared" si="1"/>
        <v>0</v>
      </c>
      <c r="G28" s="37" t="s">
        <v>22</v>
      </c>
      <c r="H28" s="62" t="e">
        <f t="shared" si="2"/>
        <v>#VALUE!</v>
      </c>
      <c r="I28" s="62" t="b">
        <f t="shared" si="3"/>
        <v>1</v>
      </c>
      <c r="J28" s="63">
        <f t="shared" si="4"/>
        <v>0</v>
      </c>
      <c r="K28" s="31">
        <f t="shared" si="5"/>
      </c>
      <c r="L28" s="37" t="s">
        <v>22</v>
      </c>
      <c r="M28" s="62" t="e">
        <f t="shared" si="6"/>
        <v>#VALUE!</v>
      </c>
      <c r="N28" s="62" t="b">
        <f t="shared" si="7"/>
        <v>1</v>
      </c>
      <c r="O28" s="63">
        <f t="shared" si="8"/>
        <v>0</v>
      </c>
      <c r="P28" s="31">
        <f t="shared" si="9"/>
      </c>
      <c r="Q28" s="32">
        <f t="shared" si="10"/>
        <v>0</v>
      </c>
      <c r="R28" s="31">
        <f t="shared" si="11"/>
      </c>
      <c r="S28" s="37" t="s">
        <v>22</v>
      </c>
      <c r="T28" s="62" t="e">
        <f t="shared" si="12"/>
        <v>#VALUE!</v>
      </c>
      <c r="U28" s="62" t="b">
        <f t="shared" si="13"/>
        <v>1</v>
      </c>
      <c r="V28" s="63">
        <f t="shared" si="14"/>
        <v>0</v>
      </c>
      <c r="W28" s="31">
        <f t="shared" si="15"/>
      </c>
      <c r="X28" s="32">
        <f t="shared" si="16"/>
        <v>0</v>
      </c>
      <c r="Y28" s="31">
        <f t="shared" si="17"/>
      </c>
      <c r="Z28" s="37" t="s">
        <v>22</v>
      </c>
      <c r="AA28" s="62" t="e">
        <f t="shared" si="18"/>
        <v>#VALUE!</v>
      </c>
      <c r="AB28" s="62" t="b">
        <f t="shared" si="19"/>
        <v>1</v>
      </c>
      <c r="AC28" s="63">
        <f t="shared" si="20"/>
        <v>0</v>
      </c>
      <c r="AD28" s="31">
        <f t="shared" si="21"/>
      </c>
    </row>
    <row r="29" spans="1:30" s="64" customFormat="1" ht="19.5" customHeight="1">
      <c r="A29" s="61">
        <f t="shared" si="0"/>
      </c>
      <c r="B29" s="22"/>
      <c r="C29" s="24"/>
      <c r="D29" s="24"/>
      <c r="E29" s="25"/>
      <c r="F29" s="61">
        <f t="shared" si="1"/>
        <v>0</v>
      </c>
      <c r="G29" s="37" t="s">
        <v>22</v>
      </c>
      <c r="H29" s="62" t="e">
        <f t="shared" si="2"/>
        <v>#VALUE!</v>
      </c>
      <c r="I29" s="62" t="b">
        <f t="shared" si="3"/>
        <v>1</v>
      </c>
      <c r="J29" s="63">
        <f t="shared" si="4"/>
        <v>0</v>
      </c>
      <c r="K29" s="31">
        <f t="shared" si="5"/>
      </c>
      <c r="L29" s="37" t="s">
        <v>22</v>
      </c>
      <c r="M29" s="62" t="e">
        <f t="shared" si="6"/>
        <v>#VALUE!</v>
      </c>
      <c r="N29" s="62" t="b">
        <f t="shared" si="7"/>
        <v>1</v>
      </c>
      <c r="O29" s="63">
        <f t="shared" si="8"/>
        <v>0</v>
      </c>
      <c r="P29" s="31">
        <f t="shared" si="9"/>
      </c>
      <c r="Q29" s="32">
        <f t="shared" si="10"/>
        <v>0</v>
      </c>
      <c r="R29" s="31">
        <f t="shared" si="11"/>
      </c>
      <c r="S29" s="37" t="s">
        <v>22</v>
      </c>
      <c r="T29" s="62" t="e">
        <f t="shared" si="12"/>
        <v>#VALUE!</v>
      </c>
      <c r="U29" s="62" t="b">
        <f t="shared" si="13"/>
        <v>1</v>
      </c>
      <c r="V29" s="63">
        <f t="shared" si="14"/>
        <v>0</v>
      </c>
      <c r="W29" s="31">
        <f t="shared" si="15"/>
      </c>
      <c r="X29" s="32">
        <f t="shared" si="16"/>
        <v>0</v>
      </c>
      <c r="Y29" s="31">
        <f t="shared" si="17"/>
      </c>
      <c r="Z29" s="37" t="s">
        <v>22</v>
      </c>
      <c r="AA29" s="62" t="e">
        <f t="shared" si="18"/>
        <v>#VALUE!</v>
      </c>
      <c r="AB29" s="62" t="b">
        <f t="shared" si="19"/>
        <v>1</v>
      </c>
      <c r="AC29" s="63">
        <f t="shared" si="20"/>
        <v>0</v>
      </c>
      <c r="AD29" s="31">
        <f t="shared" si="21"/>
      </c>
    </row>
    <row r="30" spans="1:30" s="64" customFormat="1" ht="19.5" customHeight="1">
      <c r="A30" s="61">
        <f t="shared" si="0"/>
      </c>
      <c r="B30" s="22"/>
      <c r="C30" s="24"/>
      <c r="D30" s="24"/>
      <c r="E30" s="25"/>
      <c r="F30" s="61">
        <f t="shared" si="1"/>
        <v>0</v>
      </c>
      <c r="G30" s="37" t="s">
        <v>22</v>
      </c>
      <c r="H30" s="62" t="e">
        <f t="shared" si="2"/>
        <v>#VALUE!</v>
      </c>
      <c r="I30" s="62" t="b">
        <f t="shared" si="3"/>
        <v>1</v>
      </c>
      <c r="J30" s="63">
        <f t="shared" si="4"/>
        <v>0</v>
      </c>
      <c r="K30" s="31">
        <f t="shared" si="5"/>
      </c>
      <c r="L30" s="37" t="s">
        <v>22</v>
      </c>
      <c r="M30" s="62" t="e">
        <f t="shared" si="6"/>
        <v>#VALUE!</v>
      </c>
      <c r="N30" s="62" t="b">
        <f t="shared" si="7"/>
        <v>1</v>
      </c>
      <c r="O30" s="63">
        <f t="shared" si="8"/>
        <v>0</v>
      </c>
      <c r="P30" s="31">
        <f t="shared" si="9"/>
      </c>
      <c r="Q30" s="32">
        <f t="shared" si="10"/>
        <v>0</v>
      </c>
      <c r="R30" s="31">
        <f t="shared" si="11"/>
      </c>
      <c r="S30" s="37" t="s">
        <v>22</v>
      </c>
      <c r="T30" s="62" t="e">
        <f t="shared" si="12"/>
        <v>#VALUE!</v>
      </c>
      <c r="U30" s="62" t="b">
        <f t="shared" si="13"/>
        <v>1</v>
      </c>
      <c r="V30" s="63">
        <f t="shared" si="14"/>
        <v>0</v>
      </c>
      <c r="W30" s="31">
        <f t="shared" si="15"/>
      </c>
      <c r="X30" s="32">
        <f t="shared" si="16"/>
        <v>0</v>
      </c>
      <c r="Y30" s="31">
        <f t="shared" si="17"/>
      </c>
      <c r="Z30" s="37" t="s">
        <v>22</v>
      </c>
      <c r="AA30" s="62" t="e">
        <f t="shared" si="18"/>
        <v>#VALUE!</v>
      </c>
      <c r="AB30" s="62" t="b">
        <f t="shared" si="19"/>
        <v>1</v>
      </c>
      <c r="AC30" s="63">
        <f t="shared" si="20"/>
        <v>0</v>
      </c>
      <c r="AD30" s="31">
        <f t="shared" si="21"/>
      </c>
    </row>
    <row r="31" spans="1:30" s="64" customFormat="1" ht="19.5" customHeight="1">
      <c r="A31" s="61">
        <f t="shared" si="0"/>
      </c>
      <c r="B31" s="22"/>
      <c r="C31" s="24"/>
      <c r="D31" s="24"/>
      <c r="E31" s="25"/>
      <c r="F31" s="61">
        <f t="shared" si="1"/>
        <v>0</v>
      </c>
      <c r="G31" s="37" t="s">
        <v>22</v>
      </c>
      <c r="H31" s="62" t="e">
        <f t="shared" si="2"/>
        <v>#VALUE!</v>
      </c>
      <c r="I31" s="62" t="b">
        <f t="shared" si="3"/>
        <v>1</v>
      </c>
      <c r="J31" s="63">
        <f t="shared" si="4"/>
        <v>0</v>
      </c>
      <c r="K31" s="31">
        <f t="shared" si="5"/>
      </c>
      <c r="L31" s="37" t="s">
        <v>22</v>
      </c>
      <c r="M31" s="62" t="e">
        <f t="shared" si="6"/>
        <v>#VALUE!</v>
      </c>
      <c r="N31" s="62" t="b">
        <f t="shared" si="7"/>
        <v>1</v>
      </c>
      <c r="O31" s="63">
        <f t="shared" si="8"/>
        <v>0</v>
      </c>
      <c r="P31" s="31">
        <f t="shared" si="9"/>
      </c>
      <c r="Q31" s="32">
        <f t="shared" si="10"/>
        <v>0</v>
      </c>
      <c r="R31" s="31">
        <f t="shared" si="11"/>
      </c>
      <c r="S31" s="37" t="s">
        <v>22</v>
      </c>
      <c r="T31" s="62" t="e">
        <f t="shared" si="12"/>
        <v>#VALUE!</v>
      </c>
      <c r="U31" s="62" t="b">
        <f t="shared" si="13"/>
        <v>1</v>
      </c>
      <c r="V31" s="63">
        <f t="shared" si="14"/>
        <v>0</v>
      </c>
      <c r="W31" s="31">
        <f t="shared" si="15"/>
      </c>
      <c r="X31" s="32">
        <f t="shared" si="16"/>
        <v>0</v>
      </c>
      <c r="Y31" s="31">
        <f t="shared" si="17"/>
      </c>
      <c r="Z31" s="37" t="s">
        <v>22</v>
      </c>
      <c r="AA31" s="62" t="e">
        <f t="shared" si="18"/>
        <v>#VALUE!</v>
      </c>
      <c r="AB31" s="62" t="b">
        <f t="shared" si="19"/>
        <v>1</v>
      </c>
      <c r="AC31" s="63">
        <f t="shared" si="20"/>
        <v>0</v>
      </c>
      <c r="AD31" s="31">
        <f t="shared" si="21"/>
      </c>
    </row>
    <row r="32" spans="1:30" s="64" customFormat="1" ht="19.5" customHeight="1">
      <c r="A32" s="61">
        <f t="shared" si="0"/>
      </c>
      <c r="B32" s="22"/>
      <c r="C32" s="24"/>
      <c r="D32" s="24"/>
      <c r="E32" s="25"/>
      <c r="F32" s="61">
        <f t="shared" si="1"/>
        <v>0</v>
      </c>
      <c r="G32" s="37" t="s">
        <v>22</v>
      </c>
      <c r="H32" s="62" t="e">
        <f t="shared" si="2"/>
        <v>#VALUE!</v>
      </c>
      <c r="I32" s="62" t="b">
        <f t="shared" si="3"/>
        <v>1</v>
      </c>
      <c r="J32" s="63">
        <f t="shared" si="4"/>
        <v>0</v>
      </c>
      <c r="K32" s="31">
        <f t="shared" si="5"/>
      </c>
      <c r="L32" s="37" t="s">
        <v>22</v>
      </c>
      <c r="M32" s="62" t="e">
        <f t="shared" si="6"/>
        <v>#VALUE!</v>
      </c>
      <c r="N32" s="62" t="b">
        <f t="shared" si="7"/>
        <v>1</v>
      </c>
      <c r="O32" s="63">
        <f t="shared" si="8"/>
        <v>0</v>
      </c>
      <c r="P32" s="31">
        <f t="shared" si="9"/>
      </c>
      <c r="Q32" s="32">
        <f t="shared" si="10"/>
        <v>0</v>
      </c>
      <c r="R32" s="31">
        <f t="shared" si="11"/>
      </c>
      <c r="S32" s="37" t="s">
        <v>22</v>
      </c>
      <c r="T32" s="62" t="e">
        <f t="shared" si="12"/>
        <v>#VALUE!</v>
      </c>
      <c r="U32" s="62" t="b">
        <f t="shared" si="13"/>
        <v>1</v>
      </c>
      <c r="V32" s="63">
        <f t="shared" si="14"/>
        <v>0</v>
      </c>
      <c r="W32" s="31">
        <f t="shared" si="15"/>
      </c>
      <c r="X32" s="32">
        <f t="shared" si="16"/>
        <v>0</v>
      </c>
      <c r="Y32" s="31">
        <f t="shared" si="17"/>
      </c>
      <c r="Z32" s="37" t="s">
        <v>22</v>
      </c>
      <c r="AA32" s="62" t="e">
        <f t="shared" si="18"/>
        <v>#VALUE!</v>
      </c>
      <c r="AB32" s="62" t="b">
        <f t="shared" si="19"/>
        <v>1</v>
      </c>
      <c r="AC32" s="63">
        <f t="shared" si="20"/>
        <v>0</v>
      </c>
      <c r="AD32" s="31">
        <f t="shared" si="21"/>
      </c>
    </row>
    <row r="33" spans="1:30" s="64" customFormat="1" ht="19.5" customHeight="1">
      <c r="A33" s="61">
        <f t="shared" si="0"/>
      </c>
      <c r="B33" s="22"/>
      <c r="C33" s="24"/>
      <c r="D33" s="24"/>
      <c r="E33" s="25"/>
      <c r="F33" s="61">
        <f t="shared" si="1"/>
        <v>0</v>
      </c>
      <c r="G33" s="37" t="s">
        <v>22</v>
      </c>
      <c r="H33" s="62" t="e">
        <f t="shared" si="2"/>
        <v>#VALUE!</v>
      </c>
      <c r="I33" s="62" t="b">
        <f t="shared" si="3"/>
        <v>1</v>
      </c>
      <c r="J33" s="63">
        <f t="shared" si="4"/>
        <v>0</v>
      </c>
      <c r="K33" s="31">
        <f t="shared" si="5"/>
      </c>
      <c r="L33" s="37" t="s">
        <v>22</v>
      </c>
      <c r="M33" s="62" t="e">
        <f t="shared" si="6"/>
        <v>#VALUE!</v>
      </c>
      <c r="N33" s="62" t="b">
        <f t="shared" si="7"/>
        <v>1</v>
      </c>
      <c r="O33" s="63">
        <f t="shared" si="8"/>
        <v>0</v>
      </c>
      <c r="P33" s="31">
        <f t="shared" si="9"/>
      </c>
      <c r="Q33" s="32">
        <f t="shared" si="10"/>
        <v>0</v>
      </c>
      <c r="R33" s="31">
        <f t="shared" si="11"/>
      </c>
      <c r="S33" s="37" t="s">
        <v>22</v>
      </c>
      <c r="T33" s="62" t="e">
        <f t="shared" si="12"/>
        <v>#VALUE!</v>
      </c>
      <c r="U33" s="62" t="b">
        <f t="shared" si="13"/>
        <v>1</v>
      </c>
      <c r="V33" s="63">
        <f t="shared" si="14"/>
        <v>0</v>
      </c>
      <c r="W33" s="31">
        <f t="shared" si="15"/>
      </c>
      <c r="X33" s="32">
        <f t="shared" si="16"/>
        <v>0</v>
      </c>
      <c r="Y33" s="31">
        <f t="shared" si="17"/>
      </c>
      <c r="Z33" s="37" t="s">
        <v>22</v>
      </c>
      <c r="AA33" s="62" t="e">
        <f t="shared" si="18"/>
        <v>#VALUE!</v>
      </c>
      <c r="AB33" s="62" t="b">
        <f t="shared" si="19"/>
        <v>1</v>
      </c>
      <c r="AC33" s="63">
        <f t="shared" si="20"/>
        <v>0</v>
      </c>
      <c r="AD33" s="31">
        <f t="shared" si="21"/>
      </c>
    </row>
    <row r="34" spans="1:30" s="64" customFormat="1" ht="19.5" customHeight="1">
      <c r="A34" s="61">
        <f t="shared" si="0"/>
      </c>
      <c r="B34" s="22"/>
      <c r="C34" s="24"/>
      <c r="D34" s="24"/>
      <c r="E34" s="25"/>
      <c r="F34" s="61">
        <f t="shared" si="1"/>
        <v>0</v>
      </c>
      <c r="G34" s="37" t="s">
        <v>22</v>
      </c>
      <c r="H34" s="62" t="e">
        <f t="shared" si="2"/>
        <v>#VALUE!</v>
      </c>
      <c r="I34" s="62" t="b">
        <f t="shared" si="3"/>
        <v>1</v>
      </c>
      <c r="J34" s="63">
        <f t="shared" si="4"/>
        <v>0</v>
      </c>
      <c r="K34" s="31">
        <f t="shared" si="5"/>
      </c>
      <c r="L34" s="37" t="s">
        <v>22</v>
      </c>
      <c r="M34" s="62" t="e">
        <f t="shared" si="6"/>
        <v>#VALUE!</v>
      </c>
      <c r="N34" s="62" t="b">
        <f t="shared" si="7"/>
        <v>1</v>
      </c>
      <c r="O34" s="63">
        <f t="shared" si="8"/>
        <v>0</v>
      </c>
      <c r="P34" s="31">
        <f t="shared" si="9"/>
      </c>
      <c r="Q34" s="32">
        <f t="shared" si="10"/>
        <v>0</v>
      </c>
      <c r="R34" s="31">
        <f t="shared" si="11"/>
      </c>
      <c r="S34" s="37" t="s">
        <v>22</v>
      </c>
      <c r="T34" s="62" t="e">
        <f t="shared" si="12"/>
        <v>#VALUE!</v>
      </c>
      <c r="U34" s="62" t="b">
        <f t="shared" si="13"/>
        <v>1</v>
      </c>
      <c r="V34" s="63">
        <f t="shared" si="14"/>
        <v>0</v>
      </c>
      <c r="W34" s="31">
        <f t="shared" si="15"/>
      </c>
      <c r="X34" s="32">
        <f t="shared" si="16"/>
        <v>0</v>
      </c>
      <c r="Y34" s="31">
        <f t="shared" si="17"/>
      </c>
      <c r="Z34" s="37" t="s">
        <v>22</v>
      </c>
      <c r="AA34" s="62" t="e">
        <f t="shared" si="18"/>
        <v>#VALUE!</v>
      </c>
      <c r="AB34" s="62" t="b">
        <f t="shared" si="19"/>
        <v>1</v>
      </c>
      <c r="AC34" s="63">
        <f t="shared" si="20"/>
        <v>0</v>
      </c>
      <c r="AD34" s="31">
        <f t="shared" si="21"/>
      </c>
    </row>
    <row r="35" spans="1:30" s="64" customFormat="1" ht="19.5" customHeight="1">
      <c r="A35" s="61">
        <f t="shared" si="0"/>
      </c>
      <c r="B35" s="22"/>
      <c r="C35" s="24"/>
      <c r="D35" s="24"/>
      <c r="E35" s="25"/>
      <c r="F35" s="61">
        <f t="shared" si="1"/>
        <v>0</v>
      </c>
      <c r="G35" s="37" t="s">
        <v>22</v>
      </c>
      <c r="H35" s="62" t="e">
        <f t="shared" si="2"/>
        <v>#VALUE!</v>
      </c>
      <c r="I35" s="62" t="b">
        <f t="shared" si="3"/>
        <v>1</v>
      </c>
      <c r="J35" s="63">
        <f t="shared" si="4"/>
        <v>0</v>
      </c>
      <c r="K35" s="31">
        <f t="shared" si="5"/>
      </c>
      <c r="L35" s="37" t="s">
        <v>22</v>
      </c>
      <c r="M35" s="62" t="e">
        <f t="shared" si="6"/>
        <v>#VALUE!</v>
      </c>
      <c r="N35" s="62" t="b">
        <f t="shared" si="7"/>
        <v>1</v>
      </c>
      <c r="O35" s="63">
        <f t="shared" si="8"/>
        <v>0</v>
      </c>
      <c r="P35" s="31">
        <f t="shared" si="9"/>
      </c>
      <c r="Q35" s="32">
        <f t="shared" si="10"/>
        <v>0</v>
      </c>
      <c r="R35" s="31">
        <f t="shared" si="11"/>
      </c>
      <c r="S35" s="37" t="s">
        <v>22</v>
      </c>
      <c r="T35" s="62" t="e">
        <f t="shared" si="12"/>
        <v>#VALUE!</v>
      </c>
      <c r="U35" s="62" t="b">
        <f t="shared" si="13"/>
        <v>1</v>
      </c>
      <c r="V35" s="63">
        <f t="shared" si="14"/>
        <v>0</v>
      </c>
      <c r="W35" s="31">
        <f t="shared" si="15"/>
      </c>
      <c r="X35" s="32">
        <f t="shared" si="16"/>
        <v>0</v>
      </c>
      <c r="Y35" s="31">
        <f t="shared" si="17"/>
      </c>
      <c r="Z35" s="37" t="s">
        <v>22</v>
      </c>
      <c r="AA35" s="62" t="e">
        <f t="shared" si="18"/>
        <v>#VALUE!</v>
      </c>
      <c r="AB35" s="62" t="b">
        <f t="shared" si="19"/>
        <v>1</v>
      </c>
      <c r="AC35" s="63">
        <f t="shared" si="20"/>
        <v>0</v>
      </c>
      <c r="AD35" s="31">
        <f t="shared" si="21"/>
      </c>
    </row>
    <row r="36" spans="1:30" s="64" customFormat="1" ht="19.5" customHeight="1">
      <c r="A36" s="61">
        <f t="shared" si="0"/>
      </c>
      <c r="B36" s="22"/>
      <c r="C36" s="24"/>
      <c r="D36" s="24"/>
      <c r="E36" s="25"/>
      <c r="F36" s="61">
        <f t="shared" si="1"/>
        <v>0</v>
      </c>
      <c r="G36" s="37" t="s">
        <v>22</v>
      </c>
      <c r="H36" s="62" t="e">
        <f t="shared" si="2"/>
        <v>#VALUE!</v>
      </c>
      <c r="I36" s="62" t="b">
        <f t="shared" si="3"/>
        <v>1</v>
      </c>
      <c r="J36" s="63">
        <f t="shared" si="4"/>
        <v>0</v>
      </c>
      <c r="K36" s="31">
        <f t="shared" si="5"/>
      </c>
      <c r="L36" s="37" t="s">
        <v>22</v>
      </c>
      <c r="M36" s="62" t="e">
        <f t="shared" si="6"/>
        <v>#VALUE!</v>
      </c>
      <c r="N36" s="62" t="b">
        <f t="shared" si="7"/>
        <v>1</v>
      </c>
      <c r="O36" s="63">
        <f t="shared" si="8"/>
        <v>0</v>
      </c>
      <c r="P36" s="31">
        <f t="shared" si="9"/>
      </c>
      <c r="Q36" s="32">
        <f t="shared" si="10"/>
        <v>0</v>
      </c>
      <c r="R36" s="31">
        <f t="shared" si="11"/>
      </c>
      <c r="S36" s="37" t="s">
        <v>22</v>
      </c>
      <c r="T36" s="62" t="e">
        <f t="shared" si="12"/>
        <v>#VALUE!</v>
      </c>
      <c r="U36" s="62" t="b">
        <f t="shared" si="13"/>
        <v>1</v>
      </c>
      <c r="V36" s="63">
        <f t="shared" si="14"/>
        <v>0</v>
      </c>
      <c r="W36" s="31">
        <f t="shared" si="15"/>
      </c>
      <c r="X36" s="32">
        <f t="shared" si="16"/>
        <v>0</v>
      </c>
      <c r="Y36" s="31">
        <f t="shared" si="17"/>
      </c>
      <c r="Z36" s="37" t="s">
        <v>22</v>
      </c>
      <c r="AA36" s="62" t="e">
        <f t="shared" si="18"/>
        <v>#VALUE!</v>
      </c>
      <c r="AB36" s="62" t="b">
        <f t="shared" si="19"/>
        <v>1</v>
      </c>
      <c r="AC36" s="63">
        <f t="shared" si="20"/>
        <v>0</v>
      </c>
      <c r="AD36" s="31">
        <f t="shared" si="21"/>
      </c>
    </row>
    <row r="37" spans="1:30" s="64" customFormat="1" ht="19.5" customHeight="1">
      <c r="A37" s="61">
        <f aca="true" t="shared" si="22" ref="A37:A54">IF(F37=0,"",RANK(F37,$F$5:$F$54,0))</f>
      </c>
      <c r="B37" s="22"/>
      <c r="C37" s="24"/>
      <c r="D37" s="24"/>
      <c r="E37" s="25"/>
      <c r="F37" s="61">
        <f aca="true" t="shared" si="23" ref="F37:F54">J37+O37+V37+AC37</f>
        <v>0</v>
      </c>
      <c r="G37" s="37" t="s">
        <v>22</v>
      </c>
      <c r="H37" s="62" t="e">
        <f aca="true" t="shared" si="24" ref="H37:H54">INT(1000*((G$2+MIN(G$5:G$54)-G37)/G$2))</f>
        <v>#VALUE!</v>
      </c>
      <c r="I37" s="62" t="b">
        <f aca="true" t="shared" si="25" ref="I37:I54">ISERROR(H37)</f>
        <v>1</v>
      </c>
      <c r="J37" s="63">
        <f aca="true" t="shared" si="26" ref="J37:J54">IF(I37=FALSE(),IF(H37&gt;0,H37,1),0)</f>
        <v>0</v>
      </c>
      <c r="K37" s="31">
        <f aca="true" t="shared" si="27" ref="K37:K54">IF(J37=0,"",RANK(J37,J$5:J$54,0))</f>
      </c>
      <c r="L37" s="37" t="s">
        <v>22</v>
      </c>
      <c r="M37" s="62" t="e">
        <f aca="true" t="shared" si="28" ref="M37:M54">INT(1000*((L$2+MIN(L$5:L$54)-L37)/L$2))</f>
        <v>#VALUE!</v>
      </c>
      <c r="N37" s="62" t="b">
        <f aca="true" t="shared" si="29" ref="N37:N54">ISERROR(M37)</f>
        <v>1</v>
      </c>
      <c r="O37" s="63">
        <f aca="true" t="shared" si="30" ref="O37:O54">IF(N37=FALSE(),IF(M37&gt;0,M37,1),0)</f>
        <v>0</v>
      </c>
      <c r="P37" s="31">
        <f aca="true" t="shared" si="31" ref="P37:P54">IF(O37=0,"",RANK(O37,O$5:O$54,0))</f>
      </c>
      <c r="Q37" s="32">
        <f aca="true" t="shared" si="32" ref="Q37:Q54">J37+O37</f>
        <v>0</v>
      </c>
      <c r="R37" s="31">
        <f aca="true" t="shared" si="33" ref="R37:R54">IF(Q37=0,"",RANK(Q37,Q$5:Q$54,0))</f>
      </c>
      <c r="S37" s="37" t="s">
        <v>22</v>
      </c>
      <c r="T37" s="62" t="e">
        <f aca="true" t="shared" si="34" ref="T37:T54">INT(1000*((S$2+MIN(S$5:S$54)-S37)/S$2))</f>
        <v>#VALUE!</v>
      </c>
      <c r="U37" s="62" t="b">
        <f aca="true" t="shared" si="35" ref="U37:U54">ISERROR(T37)</f>
        <v>1</v>
      </c>
      <c r="V37" s="63">
        <f aca="true" t="shared" si="36" ref="V37:V54">IF(U37=FALSE(),IF(T37&gt;0,T37,1),0)</f>
        <v>0</v>
      </c>
      <c r="W37" s="31">
        <f aca="true" t="shared" si="37" ref="W37:W54">IF(V37=0,"",RANK(V37,V$5:V$54,0))</f>
      </c>
      <c r="X37" s="32">
        <f aca="true" t="shared" si="38" ref="X37:X54">J37+O37+V37</f>
        <v>0</v>
      </c>
      <c r="Y37" s="31">
        <f aca="true" t="shared" si="39" ref="Y37:Y54">IF(X37=0,"",RANK(X37,X$5:X$54,0))</f>
      </c>
      <c r="Z37" s="37" t="s">
        <v>22</v>
      </c>
      <c r="AA37" s="62" t="e">
        <f aca="true" t="shared" si="40" ref="AA37:AA54">INT(1000*((Z$2+MIN(Z$5:Z$54)-Z37)/Z$2))</f>
        <v>#VALUE!</v>
      </c>
      <c r="AB37" s="62" t="b">
        <f aca="true" t="shared" si="41" ref="AB37:AB54">ISERROR(AA37)</f>
        <v>1</v>
      </c>
      <c r="AC37" s="63">
        <f aca="true" t="shared" si="42" ref="AC37:AC54">IF(AB37=FALSE(),IF(AA37&gt;0,AA37,1),0)</f>
        <v>0</v>
      </c>
      <c r="AD37" s="31">
        <f aca="true" t="shared" si="43" ref="AD37:AD54">IF(AC37=0,"",RANK(AC37,AC$5:AC$54,0))</f>
      </c>
    </row>
    <row r="38" spans="1:30" s="64" customFormat="1" ht="19.5" customHeight="1">
      <c r="A38" s="61">
        <f t="shared" si="22"/>
      </c>
      <c r="B38" s="22"/>
      <c r="C38" s="24"/>
      <c r="D38" s="24"/>
      <c r="E38" s="25"/>
      <c r="F38" s="61">
        <f t="shared" si="23"/>
        <v>0</v>
      </c>
      <c r="G38" s="37" t="s">
        <v>22</v>
      </c>
      <c r="H38" s="62" t="e">
        <f t="shared" si="24"/>
        <v>#VALUE!</v>
      </c>
      <c r="I38" s="62" t="b">
        <f t="shared" si="25"/>
        <v>1</v>
      </c>
      <c r="J38" s="63">
        <f t="shared" si="26"/>
        <v>0</v>
      </c>
      <c r="K38" s="31">
        <f t="shared" si="27"/>
      </c>
      <c r="L38" s="37" t="s">
        <v>22</v>
      </c>
      <c r="M38" s="62" t="e">
        <f t="shared" si="28"/>
        <v>#VALUE!</v>
      </c>
      <c r="N38" s="62" t="b">
        <f t="shared" si="29"/>
        <v>1</v>
      </c>
      <c r="O38" s="63">
        <f t="shared" si="30"/>
        <v>0</v>
      </c>
      <c r="P38" s="31">
        <f t="shared" si="31"/>
      </c>
      <c r="Q38" s="32">
        <f t="shared" si="32"/>
        <v>0</v>
      </c>
      <c r="R38" s="31">
        <f t="shared" si="33"/>
      </c>
      <c r="S38" s="37" t="s">
        <v>22</v>
      </c>
      <c r="T38" s="62" t="e">
        <f t="shared" si="34"/>
        <v>#VALUE!</v>
      </c>
      <c r="U38" s="62" t="b">
        <f t="shared" si="35"/>
        <v>1</v>
      </c>
      <c r="V38" s="63">
        <f t="shared" si="36"/>
        <v>0</v>
      </c>
      <c r="W38" s="31">
        <f t="shared" si="37"/>
      </c>
      <c r="X38" s="32">
        <f t="shared" si="38"/>
        <v>0</v>
      </c>
      <c r="Y38" s="31">
        <f t="shared" si="39"/>
      </c>
      <c r="Z38" s="37" t="s">
        <v>22</v>
      </c>
      <c r="AA38" s="62" t="e">
        <f t="shared" si="40"/>
        <v>#VALUE!</v>
      </c>
      <c r="AB38" s="62" t="b">
        <f t="shared" si="41"/>
        <v>1</v>
      </c>
      <c r="AC38" s="63">
        <f t="shared" si="42"/>
        <v>0</v>
      </c>
      <c r="AD38" s="31">
        <f t="shared" si="43"/>
      </c>
    </row>
    <row r="39" spans="1:30" s="64" customFormat="1" ht="19.5" customHeight="1">
      <c r="A39" s="61">
        <f t="shared" si="22"/>
      </c>
      <c r="B39" s="22"/>
      <c r="C39" s="24"/>
      <c r="D39" s="24"/>
      <c r="E39" s="25"/>
      <c r="F39" s="61">
        <f t="shared" si="23"/>
        <v>0</v>
      </c>
      <c r="G39" s="37" t="s">
        <v>22</v>
      </c>
      <c r="H39" s="62" t="e">
        <f t="shared" si="24"/>
        <v>#VALUE!</v>
      </c>
      <c r="I39" s="62" t="b">
        <f t="shared" si="25"/>
        <v>1</v>
      </c>
      <c r="J39" s="63">
        <f t="shared" si="26"/>
        <v>0</v>
      </c>
      <c r="K39" s="31">
        <f t="shared" si="27"/>
      </c>
      <c r="L39" s="37" t="s">
        <v>22</v>
      </c>
      <c r="M39" s="62" t="e">
        <f t="shared" si="28"/>
        <v>#VALUE!</v>
      </c>
      <c r="N39" s="62" t="b">
        <f t="shared" si="29"/>
        <v>1</v>
      </c>
      <c r="O39" s="63">
        <f t="shared" si="30"/>
        <v>0</v>
      </c>
      <c r="P39" s="31">
        <f t="shared" si="31"/>
      </c>
      <c r="Q39" s="32">
        <f t="shared" si="32"/>
        <v>0</v>
      </c>
      <c r="R39" s="31">
        <f t="shared" si="33"/>
      </c>
      <c r="S39" s="37" t="s">
        <v>22</v>
      </c>
      <c r="T39" s="62" t="e">
        <f t="shared" si="34"/>
        <v>#VALUE!</v>
      </c>
      <c r="U39" s="62" t="b">
        <f t="shared" si="35"/>
        <v>1</v>
      </c>
      <c r="V39" s="63">
        <f t="shared" si="36"/>
        <v>0</v>
      </c>
      <c r="W39" s="31">
        <f t="shared" si="37"/>
      </c>
      <c r="X39" s="32">
        <f t="shared" si="38"/>
        <v>0</v>
      </c>
      <c r="Y39" s="31">
        <f t="shared" si="39"/>
      </c>
      <c r="Z39" s="37" t="s">
        <v>22</v>
      </c>
      <c r="AA39" s="62" t="e">
        <f t="shared" si="40"/>
        <v>#VALUE!</v>
      </c>
      <c r="AB39" s="62" t="b">
        <f t="shared" si="41"/>
        <v>1</v>
      </c>
      <c r="AC39" s="63">
        <f t="shared" si="42"/>
        <v>0</v>
      </c>
      <c r="AD39" s="31">
        <f t="shared" si="43"/>
      </c>
    </row>
    <row r="40" spans="1:30" s="64" customFormat="1" ht="19.5" customHeight="1">
      <c r="A40" s="61">
        <f t="shared" si="22"/>
      </c>
      <c r="B40" s="22"/>
      <c r="C40" s="24"/>
      <c r="D40" s="24"/>
      <c r="E40" s="25"/>
      <c r="F40" s="61">
        <f t="shared" si="23"/>
        <v>0</v>
      </c>
      <c r="G40" s="37" t="s">
        <v>22</v>
      </c>
      <c r="H40" s="62" t="e">
        <f t="shared" si="24"/>
        <v>#VALUE!</v>
      </c>
      <c r="I40" s="62" t="b">
        <f t="shared" si="25"/>
        <v>1</v>
      </c>
      <c r="J40" s="63">
        <f t="shared" si="26"/>
        <v>0</v>
      </c>
      <c r="K40" s="31">
        <f t="shared" si="27"/>
      </c>
      <c r="L40" s="37" t="s">
        <v>22</v>
      </c>
      <c r="M40" s="62" t="e">
        <f t="shared" si="28"/>
        <v>#VALUE!</v>
      </c>
      <c r="N40" s="62" t="b">
        <f t="shared" si="29"/>
        <v>1</v>
      </c>
      <c r="O40" s="63">
        <f t="shared" si="30"/>
        <v>0</v>
      </c>
      <c r="P40" s="31">
        <f t="shared" si="31"/>
      </c>
      <c r="Q40" s="32">
        <f t="shared" si="32"/>
        <v>0</v>
      </c>
      <c r="R40" s="31">
        <f t="shared" si="33"/>
      </c>
      <c r="S40" s="37" t="s">
        <v>22</v>
      </c>
      <c r="T40" s="62" t="e">
        <f t="shared" si="34"/>
        <v>#VALUE!</v>
      </c>
      <c r="U40" s="62" t="b">
        <f t="shared" si="35"/>
        <v>1</v>
      </c>
      <c r="V40" s="63">
        <f t="shared" si="36"/>
        <v>0</v>
      </c>
      <c r="W40" s="31">
        <f t="shared" si="37"/>
      </c>
      <c r="X40" s="32">
        <f t="shared" si="38"/>
        <v>0</v>
      </c>
      <c r="Y40" s="31">
        <f t="shared" si="39"/>
      </c>
      <c r="Z40" s="37" t="s">
        <v>22</v>
      </c>
      <c r="AA40" s="62" t="e">
        <f t="shared" si="40"/>
        <v>#VALUE!</v>
      </c>
      <c r="AB40" s="62" t="b">
        <f t="shared" si="41"/>
        <v>1</v>
      </c>
      <c r="AC40" s="63">
        <f t="shared" si="42"/>
        <v>0</v>
      </c>
      <c r="AD40" s="31">
        <f t="shared" si="43"/>
      </c>
    </row>
    <row r="41" spans="1:30" s="64" customFormat="1" ht="19.5" customHeight="1">
      <c r="A41" s="61">
        <f t="shared" si="22"/>
      </c>
      <c r="B41" s="22"/>
      <c r="C41" s="24"/>
      <c r="D41" s="24"/>
      <c r="E41" s="25"/>
      <c r="F41" s="61">
        <f t="shared" si="23"/>
        <v>0</v>
      </c>
      <c r="G41" s="37" t="s">
        <v>22</v>
      </c>
      <c r="H41" s="62" t="e">
        <f t="shared" si="24"/>
        <v>#VALUE!</v>
      </c>
      <c r="I41" s="62" t="b">
        <f t="shared" si="25"/>
        <v>1</v>
      </c>
      <c r="J41" s="63">
        <f t="shared" si="26"/>
        <v>0</v>
      </c>
      <c r="K41" s="31">
        <f t="shared" si="27"/>
      </c>
      <c r="L41" s="37" t="s">
        <v>22</v>
      </c>
      <c r="M41" s="62" t="e">
        <f t="shared" si="28"/>
        <v>#VALUE!</v>
      </c>
      <c r="N41" s="62" t="b">
        <f t="shared" si="29"/>
        <v>1</v>
      </c>
      <c r="O41" s="63">
        <f t="shared" si="30"/>
        <v>0</v>
      </c>
      <c r="P41" s="31">
        <f t="shared" si="31"/>
      </c>
      <c r="Q41" s="32">
        <f t="shared" si="32"/>
        <v>0</v>
      </c>
      <c r="R41" s="31">
        <f t="shared" si="33"/>
      </c>
      <c r="S41" s="37" t="s">
        <v>22</v>
      </c>
      <c r="T41" s="62" t="e">
        <f t="shared" si="34"/>
        <v>#VALUE!</v>
      </c>
      <c r="U41" s="62" t="b">
        <f t="shared" si="35"/>
        <v>1</v>
      </c>
      <c r="V41" s="63">
        <f t="shared" si="36"/>
        <v>0</v>
      </c>
      <c r="W41" s="31">
        <f t="shared" si="37"/>
      </c>
      <c r="X41" s="32">
        <f t="shared" si="38"/>
        <v>0</v>
      </c>
      <c r="Y41" s="31">
        <f t="shared" si="39"/>
      </c>
      <c r="Z41" s="37" t="s">
        <v>22</v>
      </c>
      <c r="AA41" s="62" t="e">
        <f t="shared" si="40"/>
        <v>#VALUE!</v>
      </c>
      <c r="AB41" s="62" t="b">
        <f t="shared" si="41"/>
        <v>1</v>
      </c>
      <c r="AC41" s="63">
        <f t="shared" si="42"/>
        <v>0</v>
      </c>
      <c r="AD41" s="31">
        <f t="shared" si="43"/>
      </c>
    </row>
    <row r="42" spans="1:30" s="64" customFormat="1" ht="19.5" customHeight="1">
      <c r="A42" s="61">
        <f t="shared" si="22"/>
      </c>
      <c r="B42" s="22"/>
      <c r="C42" s="24"/>
      <c r="D42" s="24"/>
      <c r="E42" s="25"/>
      <c r="F42" s="61">
        <f t="shared" si="23"/>
        <v>0</v>
      </c>
      <c r="G42" s="37" t="s">
        <v>22</v>
      </c>
      <c r="H42" s="62" t="e">
        <f t="shared" si="24"/>
        <v>#VALUE!</v>
      </c>
      <c r="I42" s="62" t="b">
        <f t="shared" si="25"/>
        <v>1</v>
      </c>
      <c r="J42" s="63">
        <f t="shared" si="26"/>
        <v>0</v>
      </c>
      <c r="K42" s="31">
        <f t="shared" si="27"/>
      </c>
      <c r="L42" s="37" t="s">
        <v>22</v>
      </c>
      <c r="M42" s="62" t="e">
        <f t="shared" si="28"/>
        <v>#VALUE!</v>
      </c>
      <c r="N42" s="62" t="b">
        <f t="shared" si="29"/>
        <v>1</v>
      </c>
      <c r="O42" s="63">
        <f t="shared" si="30"/>
        <v>0</v>
      </c>
      <c r="P42" s="31">
        <f t="shared" si="31"/>
      </c>
      <c r="Q42" s="32">
        <f t="shared" si="32"/>
        <v>0</v>
      </c>
      <c r="R42" s="31">
        <f t="shared" si="33"/>
      </c>
      <c r="S42" s="37" t="s">
        <v>22</v>
      </c>
      <c r="T42" s="62" t="e">
        <f t="shared" si="34"/>
        <v>#VALUE!</v>
      </c>
      <c r="U42" s="62" t="b">
        <f t="shared" si="35"/>
        <v>1</v>
      </c>
      <c r="V42" s="63">
        <f t="shared" si="36"/>
        <v>0</v>
      </c>
      <c r="W42" s="31">
        <f t="shared" si="37"/>
      </c>
      <c r="X42" s="32">
        <f t="shared" si="38"/>
        <v>0</v>
      </c>
      <c r="Y42" s="31">
        <f t="shared" si="39"/>
      </c>
      <c r="Z42" s="37" t="s">
        <v>22</v>
      </c>
      <c r="AA42" s="62" t="e">
        <f t="shared" si="40"/>
        <v>#VALUE!</v>
      </c>
      <c r="AB42" s="62" t="b">
        <f t="shared" si="41"/>
        <v>1</v>
      </c>
      <c r="AC42" s="63">
        <f t="shared" si="42"/>
        <v>0</v>
      </c>
      <c r="AD42" s="31">
        <f t="shared" si="43"/>
      </c>
    </row>
    <row r="43" spans="1:30" s="64" customFormat="1" ht="19.5" customHeight="1">
      <c r="A43" s="61">
        <f t="shared" si="22"/>
      </c>
      <c r="B43" s="22"/>
      <c r="C43" s="24"/>
      <c r="D43" s="24"/>
      <c r="E43" s="25"/>
      <c r="F43" s="61">
        <f t="shared" si="23"/>
        <v>0</v>
      </c>
      <c r="G43" s="37" t="s">
        <v>22</v>
      </c>
      <c r="H43" s="62" t="e">
        <f t="shared" si="24"/>
        <v>#VALUE!</v>
      </c>
      <c r="I43" s="62" t="b">
        <f t="shared" si="25"/>
        <v>1</v>
      </c>
      <c r="J43" s="63">
        <f t="shared" si="26"/>
        <v>0</v>
      </c>
      <c r="K43" s="31">
        <f t="shared" si="27"/>
      </c>
      <c r="L43" s="37" t="s">
        <v>22</v>
      </c>
      <c r="M43" s="62" t="e">
        <f t="shared" si="28"/>
        <v>#VALUE!</v>
      </c>
      <c r="N43" s="62" t="b">
        <f t="shared" si="29"/>
        <v>1</v>
      </c>
      <c r="O43" s="63">
        <f t="shared" si="30"/>
        <v>0</v>
      </c>
      <c r="P43" s="31">
        <f t="shared" si="31"/>
      </c>
      <c r="Q43" s="32">
        <f t="shared" si="32"/>
        <v>0</v>
      </c>
      <c r="R43" s="31">
        <f t="shared" si="33"/>
      </c>
      <c r="S43" s="37" t="s">
        <v>22</v>
      </c>
      <c r="T43" s="62" t="e">
        <f t="shared" si="34"/>
        <v>#VALUE!</v>
      </c>
      <c r="U43" s="62" t="b">
        <f t="shared" si="35"/>
        <v>1</v>
      </c>
      <c r="V43" s="63">
        <f t="shared" si="36"/>
        <v>0</v>
      </c>
      <c r="W43" s="31">
        <f t="shared" si="37"/>
      </c>
      <c r="X43" s="32">
        <f t="shared" si="38"/>
        <v>0</v>
      </c>
      <c r="Y43" s="31">
        <f t="shared" si="39"/>
      </c>
      <c r="Z43" s="37" t="s">
        <v>22</v>
      </c>
      <c r="AA43" s="62" t="e">
        <f t="shared" si="40"/>
        <v>#VALUE!</v>
      </c>
      <c r="AB43" s="62" t="b">
        <f t="shared" si="41"/>
        <v>1</v>
      </c>
      <c r="AC43" s="63">
        <f t="shared" si="42"/>
        <v>0</v>
      </c>
      <c r="AD43" s="31">
        <f t="shared" si="43"/>
      </c>
    </row>
    <row r="44" spans="1:30" s="64" customFormat="1" ht="19.5" customHeight="1">
      <c r="A44" s="61">
        <f t="shared" si="22"/>
      </c>
      <c r="B44" s="22"/>
      <c r="C44" s="24"/>
      <c r="D44" s="24"/>
      <c r="E44" s="25"/>
      <c r="F44" s="61">
        <f t="shared" si="23"/>
        <v>0</v>
      </c>
      <c r="G44" s="37" t="s">
        <v>22</v>
      </c>
      <c r="H44" s="62" t="e">
        <f t="shared" si="24"/>
        <v>#VALUE!</v>
      </c>
      <c r="I44" s="62" t="b">
        <f t="shared" si="25"/>
        <v>1</v>
      </c>
      <c r="J44" s="63">
        <f t="shared" si="26"/>
        <v>0</v>
      </c>
      <c r="K44" s="31">
        <f t="shared" si="27"/>
      </c>
      <c r="L44" s="37" t="s">
        <v>22</v>
      </c>
      <c r="M44" s="62" t="e">
        <f t="shared" si="28"/>
        <v>#VALUE!</v>
      </c>
      <c r="N44" s="62" t="b">
        <f t="shared" si="29"/>
        <v>1</v>
      </c>
      <c r="O44" s="63">
        <f t="shared" si="30"/>
        <v>0</v>
      </c>
      <c r="P44" s="31">
        <f t="shared" si="31"/>
      </c>
      <c r="Q44" s="32">
        <f t="shared" si="32"/>
        <v>0</v>
      </c>
      <c r="R44" s="31">
        <f t="shared" si="33"/>
      </c>
      <c r="S44" s="37" t="s">
        <v>22</v>
      </c>
      <c r="T44" s="62" t="e">
        <f t="shared" si="34"/>
        <v>#VALUE!</v>
      </c>
      <c r="U44" s="62" t="b">
        <f t="shared" si="35"/>
        <v>1</v>
      </c>
      <c r="V44" s="63">
        <f t="shared" si="36"/>
        <v>0</v>
      </c>
      <c r="W44" s="31">
        <f t="shared" si="37"/>
      </c>
      <c r="X44" s="32">
        <f t="shared" si="38"/>
        <v>0</v>
      </c>
      <c r="Y44" s="31">
        <f t="shared" si="39"/>
      </c>
      <c r="Z44" s="37" t="s">
        <v>22</v>
      </c>
      <c r="AA44" s="62" t="e">
        <f t="shared" si="40"/>
        <v>#VALUE!</v>
      </c>
      <c r="AB44" s="62" t="b">
        <f t="shared" si="41"/>
        <v>1</v>
      </c>
      <c r="AC44" s="63">
        <f t="shared" si="42"/>
        <v>0</v>
      </c>
      <c r="AD44" s="31">
        <f t="shared" si="43"/>
      </c>
    </row>
    <row r="45" spans="1:30" s="64" customFormat="1" ht="19.5" customHeight="1">
      <c r="A45" s="61">
        <f t="shared" si="22"/>
      </c>
      <c r="B45" s="22"/>
      <c r="C45" s="24"/>
      <c r="D45" s="24"/>
      <c r="E45" s="25"/>
      <c r="F45" s="61">
        <f t="shared" si="23"/>
        <v>0</v>
      </c>
      <c r="G45" s="37" t="s">
        <v>22</v>
      </c>
      <c r="H45" s="62" t="e">
        <f t="shared" si="24"/>
        <v>#VALUE!</v>
      </c>
      <c r="I45" s="62" t="b">
        <f t="shared" si="25"/>
        <v>1</v>
      </c>
      <c r="J45" s="63">
        <f t="shared" si="26"/>
        <v>0</v>
      </c>
      <c r="K45" s="31">
        <f t="shared" si="27"/>
      </c>
      <c r="L45" s="37" t="s">
        <v>22</v>
      </c>
      <c r="M45" s="62" t="e">
        <f t="shared" si="28"/>
        <v>#VALUE!</v>
      </c>
      <c r="N45" s="62" t="b">
        <f t="shared" si="29"/>
        <v>1</v>
      </c>
      <c r="O45" s="63">
        <f t="shared" si="30"/>
        <v>0</v>
      </c>
      <c r="P45" s="31">
        <f t="shared" si="31"/>
      </c>
      <c r="Q45" s="32">
        <f t="shared" si="32"/>
        <v>0</v>
      </c>
      <c r="R45" s="31">
        <f t="shared" si="33"/>
      </c>
      <c r="S45" s="37" t="s">
        <v>22</v>
      </c>
      <c r="T45" s="62" t="e">
        <f t="shared" si="34"/>
        <v>#VALUE!</v>
      </c>
      <c r="U45" s="62" t="b">
        <f t="shared" si="35"/>
        <v>1</v>
      </c>
      <c r="V45" s="63">
        <f t="shared" si="36"/>
        <v>0</v>
      </c>
      <c r="W45" s="31">
        <f t="shared" si="37"/>
      </c>
      <c r="X45" s="32">
        <f t="shared" si="38"/>
        <v>0</v>
      </c>
      <c r="Y45" s="31">
        <f t="shared" si="39"/>
      </c>
      <c r="Z45" s="37" t="s">
        <v>22</v>
      </c>
      <c r="AA45" s="62" t="e">
        <f t="shared" si="40"/>
        <v>#VALUE!</v>
      </c>
      <c r="AB45" s="62" t="b">
        <f t="shared" si="41"/>
        <v>1</v>
      </c>
      <c r="AC45" s="63">
        <f t="shared" si="42"/>
        <v>0</v>
      </c>
      <c r="AD45" s="31">
        <f t="shared" si="43"/>
      </c>
    </row>
    <row r="46" spans="1:30" s="64" customFormat="1" ht="19.5" customHeight="1">
      <c r="A46" s="61">
        <f t="shared" si="22"/>
      </c>
      <c r="B46" s="22"/>
      <c r="C46" s="24"/>
      <c r="D46" s="24"/>
      <c r="E46" s="25"/>
      <c r="F46" s="61">
        <f t="shared" si="23"/>
        <v>0</v>
      </c>
      <c r="G46" s="37" t="s">
        <v>22</v>
      </c>
      <c r="H46" s="62" t="e">
        <f t="shared" si="24"/>
        <v>#VALUE!</v>
      </c>
      <c r="I46" s="62" t="b">
        <f t="shared" si="25"/>
        <v>1</v>
      </c>
      <c r="J46" s="63">
        <f t="shared" si="26"/>
        <v>0</v>
      </c>
      <c r="K46" s="31">
        <f t="shared" si="27"/>
      </c>
      <c r="L46" s="37" t="s">
        <v>22</v>
      </c>
      <c r="M46" s="62" t="e">
        <f t="shared" si="28"/>
        <v>#VALUE!</v>
      </c>
      <c r="N46" s="62" t="b">
        <f t="shared" si="29"/>
        <v>1</v>
      </c>
      <c r="O46" s="63">
        <f t="shared" si="30"/>
        <v>0</v>
      </c>
      <c r="P46" s="31">
        <f t="shared" si="31"/>
      </c>
      <c r="Q46" s="32">
        <f t="shared" si="32"/>
        <v>0</v>
      </c>
      <c r="R46" s="31">
        <f t="shared" si="33"/>
      </c>
      <c r="S46" s="37" t="s">
        <v>22</v>
      </c>
      <c r="T46" s="62" t="e">
        <f t="shared" si="34"/>
        <v>#VALUE!</v>
      </c>
      <c r="U46" s="62" t="b">
        <f t="shared" si="35"/>
        <v>1</v>
      </c>
      <c r="V46" s="63">
        <f t="shared" si="36"/>
        <v>0</v>
      </c>
      <c r="W46" s="31">
        <f t="shared" si="37"/>
      </c>
      <c r="X46" s="32">
        <f t="shared" si="38"/>
        <v>0</v>
      </c>
      <c r="Y46" s="31">
        <f t="shared" si="39"/>
      </c>
      <c r="Z46" s="37" t="s">
        <v>22</v>
      </c>
      <c r="AA46" s="62" t="e">
        <f t="shared" si="40"/>
        <v>#VALUE!</v>
      </c>
      <c r="AB46" s="62" t="b">
        <f t="shared" si="41"/>
        <v>1</v>
      </c>
      <c r="AC46" s="63">
        <f t="shared" si="42"/>
        <v>0</v>
      </c>
      <c r="AD46" s="31">
        <f t="shared" si="43"/>
      </c>
    </row>
    <row r="47" spans="1:30" s="64" customFormat="1" ht="19.5" customHeight="1">
      <c r="A47" s="61">
        <f t="shared" si="22"/>
      </c>
      <c r="B47" s="22"/>
      <c r="C47" s="24"/>
      <c r="D47" s="24"/>
      <c r="E47" s="25"/>
      <c r="F47" s="61">
        <f t="shared" si="23"/>
        <v>0</v>
      </c>
      <c r="G47" s="37" t="s">
        <v>22</v>
      </c>
      <c r="H47" s="62" t="e">
        <f t="shared" si="24"/>
        <v>#VALUE!</v>
      </c>
      <c r="I47" s="62" t="b">
        <f t="shared" si="25"/>
        <v>1</v>
      </c>
      <c r="J47" s="63">
        <f t="shared" si="26"/>
        <v>0</v>
      </c>
      <c r="K47" s="31">
        <f t="shared" si="27"/>
      </c>
      <c r="L47" s="37" t="s">
        <v>22</v>
      </c>
      <c r="M47" s="62" t="e">
        <f t="shared" si="28"/>
        <v>#VALUE!</v>
      </c>
      <c r="N47" s="62" t="b">
        <f t="shared" si="29"/>
        <v>1</v>
      </c>
      <c r="O47" s="63">
        <f t="shared" si="30"/>
        <v>0</v>
      </c>
      <c r="P47" s="31">
        <f t="shared" si="31"/>
      </c>
      <c r="Q47" s="32">
        <f t="shared" si="32"/>
        <v>0</v>
      </c>
      <c r="R47" s="31">
        <f t="shared" si="33"/>
      </c>
      <c r="S47" s="37" t="s">
        <v>22</v>
      </c>
      <c r="T47" s="62" t="e">
        <f t="shared" si="34"/>
        <v>#VALUE!</v>
      </c>
      <c r="U47" s="62" t="b">
        <f t="shared" si="35"/>
        <v>1</v>
      </c>
      <c r="V47" s="63">
        <f t="shared" si="36"/>
        <v>0</v>
      </c>
      <c r="W47" s="31">
        <f t="shared" si="37"/>
      </c>
      <c r="X47" s="32">
        <f t="shared" si="38"/>
        <v>0</v>
      </c>
      <c r="Y47" s="31">
        <f t="shared" si="39"/>
      </c>
      <c r="Z47" s="37" t="s">
        <v>22</v>
      </c>
      <c r="AA47" s="62" t="e">
        <f t="shared" si="40"/>
        <v>#VALUE!</v>
      </c>
      <c r="AB47" s="62" t="b">
        <f t="shared" si="41"/>
        <v>1</v>
      </c>
      <c r="AC47" s="63">
        <f t="shared" si="42"/>
        <v>0</v>
      </c>
      <c r="AD47" s="31">
        <f t="shared" si="43"/>
      </c>
    </row>
    <row r="48" spans="1:30" s="64" customFormat="1" ht="19.5" customHeight="1">
      <c r="A48" s="61">
        <f t="shared" si="22"/>
      </c>
      <c r="B48" s="22"/>
      <c r="C48" s="24"/>
      <c r="D48" s="24"/>
      <c r="E48" s="25"/>
      <c r="F48" s="61">
        <f t="shared" si="23"/>
        <v>0</v>
      </c>
      <c r="G48" s="37" t="s">
        <v>22</v>
      </c>
      <c r="H48" s="62" t="e">
        <f t="shared" si="24"/>
        <v>#VALUE!</v>
      </c>
      <c r="I48" s="62" t="b">
        <f t="shared" si="25"/>
        <v>1</v>
      </c>
      <c r="J48" s="63">
        <f t="shared" si="26"/>
        <v>0</v>
      </c>
      <c r="K48" s="31">
        <f t="shared" si="27"/>
      </c>
      <c r="L48" s="37" t="s">
        <v>22</v>
      </c>
      <c r="M48" s="62" t="e">
        <f t="shared" si="28"/>
        <v>#VALUE!</v>
      </c>
      <c r="N48" s="62" t="b">
        <f t="shared" si="29"/>
        <v>1</v>
      </c>
      <c r="O48" s="63">
        <f t="shared" si="30"/>
        <v>0</v>
      </c>
      <c r="P48" s="31">
        <f t="shared" si="31"/>
      </c>
      <c r="Q48" s="32">
        <f t="shared" si="32"/>
        <v>0</v>
      </c>
      <c r="R48" s="31">
        <f t="shared" si="33"/>
      </c>
      <c r="S48" s="37" t="s">
        <v>22</v>
      </c>
      <c r="T48" s="62" t="e">
        <f t="shared" si="34"/>
        <v>#VALUE!</v>
      </c>
      <c r="U48" s="62" t="b">
        <f t="shared" si="35"/>
        <v>1</v>
      </c>
      <c r="V48" s="63">
        <f t="shared" si="36"/>
        <v>0</v>
      </c>
      <c r="W48" s="31">
        <f t="shared" si="37"/>
      </c>
      <c r="X48" s="32">
        <f t="shared" si="38"/>
        <v>0</v>
      </c>
      <c r="Y48" s="31">
        <f t="shared" si="39"/>
      </c>
      <c r="Z48" s="37" t="s">
        <v>22</v>
      </c>
      <c r="AA48" s="62" t="e">
        <f t="shared" si="40"/>
        <v>#VALUE!</v>
      </c>
      <c r="AB48" s="62" t="b">
        <f t="shared" si="41"/>
        <v>1</v>
      </c>
      <c r="AC48" s="63">
        <f t="shared" si="42"/>
        <v>0</v>
      </c>
      <c r="AD48" s="31">
        <f t="shared" si="43"/>
      </c>
    </row>
    <row r="49" spans="1:30" s="64" customFormat="1" ht="19.5" customHeight="1">
      <c r="A49" s="61">
        <f t="shared" si="22"/>
      </c>
      <c r="B49" s="22"/>
      <c r="C49" s="24"/>
      <c r="D49" s="24"/>
      <c r="E49" s="25"/>
      <c r="F49" s="61">
        <f t="shared" si="23"/>
        <v>0</v>
      </c>
      <c r="G49" s="37" t="s">
        <v>22</v>
      </c>
      <c r="H49" s="62" t="e">
        <f t="shared" si="24"/>
        <v>#VALUE!</v>
      </c>
      <c r="I49" s="62" t="b">
        <f t="shared" si="25"/>
        <v>1</v>
      </c>
      <c r="J49" s="63">
        <f t="shared" si="26"/>
        <v>0</v>
      </c>
      <c r="K49" s="31">
        <f t="shared" si="27"/>
      </c>
      <c r="L49" s="37" t="s">
        <v>22</v>
      </c>
      <c r="M49" s="62" t="e">
        <f t="shared" si="28"/>
        <v>#VALUE!</v>
      </c>
      <c r="N49" s="62" t="b">
        <f t="shared" si="29"/>
        <v>1</v>
      </c>
      <c r="O49" s="63">
        <f t="shared" si="30"/>
        <v>0</v>
      </c>
      <c r="P49" s="31">
        <f t="shared" si="31"/>
      </c>
      <c r="Q49" s="32">
        <f t="shared" si="32"/>
        <v>0</v>
      </c>
      <c r="R49" s="31">
        <f t="shared" si="33"/>
      </c>
      <c r="S49" s="37" t="s">
        <v>22</v>
      </c>
      <c r="T49" s="62" t="e">
        <f t="shared" si="34"/>
        <v>#VALUE!</v>
      </c>
      <c r="U49" s="62" t="b">
        <f t="shared" si="35"/>
        <v>1</v>
      </c>
      <c r="V49" s="63">
        <f t="shared" si="36"/>
        <v>0</v>
      </c>
      <c r="W49" s="31">
        <f t="shared" si="37"/>
      </c>
      <c r="X49" s="32">
        <f t="shared" si="38"/>
        <v>0</v>
      </c>
      <c r="Y49" s="31">
        <f t="shared" si="39"/>
      </c>
      <c r="Z49" s="37" t="s">
        <v>22</v>
      </c>
      <c r="AA49" s="62" t="e">
        <f t="shared" si="40"/>
        <v>#VALUE!</v>
      </c>
      <c r="AB49" s="62" t="b">
        <f t="shared" si="41"/>
        <v>1</v>
      </c>
      <c r="AC49" s="63">
        <f t="shared" si="42"/>
        <v>0</v>
      </c>
      <c r="AD49" s="31">
        <f t="shared" si="43"/>
      </c>
    </row>
    <row r="50" spans="1:30" s="64" customFormat="1" ht="19.5" customHeight="1">
      <c r="A50" s="61">
        <f t="shared" si="22"/>
      </c>
      <c r="B50" s="22"/>
      <c r="C50" s="24"/>
      <c r="D50" s="24"/>
      <c r="E50" s="25"/>
      <c r="F50" s="61">
        <f t="shared" si="23"/>
        <v>0</v>
      </c>
      <c r="G50" s="37" t="s">
        <v>22</v>
      </c>
      <c r="H50" s="62" t="e">
        <f t="shared" si="24"/>
        <v>#VALUE!</v>
      </c>
      <c r="I50" s="62" t="b">
        <f t="shared" si="25"/>
        <v>1</v>
      </c>
      <c r="J50" s="63">
        <f t="shared" si="26"/>
        <v>0</v>
      </c>
      <c r="K50" s="31">
        <f t="shared" si="27"/>
      </c>
      <c r="L50" s="37" t="s">
        <v>22</v>
      </c>
      <c r="M50" s="62" t="e">
        <f t="shared" si="28"/>
        <v>#VALUE!</v>
      </c>
      <c r="N50" s="62" t="b">
        <f t="shared" si="29"/>
        <v>1</v>
      </c>
      <c r="O50" s="63">
        <f t="shared" si="30"/>
        <v>0</v>
      </c>
      <c r="P50" s="31">
        <f t="shared" si="31"/>
      </c>
      <c r="Q50" s="32">
        <f t="shared" si="32"/>
        <v>0</v>
      </c>
      <c r="R50" s="31">
        <f t="shared" si="33"/>
      </c>
      <c r="S50" s="37" t="s">
        <v>22</v>
      </c>
      <c r="T50" s="62" t="e">
        <f t="shared" si="34"/>
        <v>#VALUE!</v>
      </c>
      <c r="U50" s="62" t="b">
        <f t="shared" si="35"/>
        <v>1</v>
      </c>
      <c r="V50" s="63">
        <f t="shared" si="36"/>
        <v>0</v>
      </c>
      <c r="W50" s="31">
        <f t="shared" si="37"/>
      </c>
      <c r="X50" s="32">
        <f t="shared" si="38"/>
        <v>0</v>
      </c>
      <c r="Y50" s="31">
        <f t="shared" si="39"/>
      </c>
      <c r="Z50" s="37" t="s">
        <v>22</v>
      </c>
      <c r="AA50" s="62" t="e">
        <f t="shared" si="40"/>
        <v>#VALUE!</v>
      </c>
      <c r="AB50" s="62" t="b">
        <f t="shared" si="41"/>
        <v>1</v>
      </c>
      <c r="AC50" s="63">
        <f t="shared" si="42"/>
        <v>0</v>
      </c>
      <c r="AD50" s="31">
        <f t="shared" si="43"/>
      </c>
    </row>
    <row r="51" spans="1:30" s="64" customFormat="1" ht="19.5" customHeight="1">
      <c r="A51" s="61">
        <f t="shared" si="22"/>
      </c>
      <c r="B51" s="22"/>
      <c r="C51" s="24"/>
      <c r="D51" s="24"/>
      <c r="E51" s="25"/>
      <c r="F51" s="61">
        <f t="shared" si="23"/>
        <v>0</v>
      </c>
      <c r="G51" s="37" t="s">
        <v>22</v>
      </c>
      <c r="H51" s="62" t="e">
        <f t="shared" si="24"/>
        <v>#VALUE!</v>
      </c>
      <c r="I51" s="62" t="b">
        <f t="shared" si="25"/>
        <v>1</v>
      </c>
      <c r="J51" s="63">
        <f t="shared" si="26"/>
        <v>0</v>
      </c>
      <c r="K51" s="31">
        <f t="shared" si="27"/>
      </c>
      <c r="L51" s="37" t="s">
        <v>22</v>
      </c>
      <c r="M51" s="62" t="e">
        <f t="shared" si="28"/>
        <v>#VALUE!</v>
      </c>
      <c r="N51" s="62" t="b">
        <f t="shared" si="29"/>
        <v>1</v>
      </c>
      <c r="O51" s="63">
        <f t="shared" si="30"/>
        <v>0</v>
      </c>
      <c r="P51" s="31">
        <f t="shared" si="31"/>
      </c>
      <c r="Q51" s="32">
        <f t="shared" si="32"/>
        <v>0</v>
      </c>
      <c r="R51" s="31">
        <f t="shared" si="33"/>
      </c>
      <c r="S51" s="37" t="s">
        <v>22</v>
      </c>
      <c r="T51" s="62" t="e">
        <f t="shared" si="34"/>
        <v>#VALUE!</v>
      </c>
      <c r="U51" s="62" t="b">
        <f t="shared" si="35"/>
        <v>1</v>
      </c>
      <c r="V51" s="63">
        <f t="shared" si="36"/>
        <v>0</v>
      </c>
      <c r="W51" s="31">
        <f t="shared" si="37"/>
      </c>
      <c r="X51" s="32">
        <f t="shared" si="38"/>
        <v>0</v>
      </c>
      <c r="Y51" s="31">
        <f t="shared" si="39"/>
      </c>
      <c r="Z51" s="37" t="s">
        <v>22</v>
      </c>
      <c r="AA51" s="62" t="e">
        <f t="shared" si="40"/>
        <v>#VALUE!</v>
      </c>
      <c r="AB51" s="62" t="b">
        <f t="shared" si="41"/>
        <v>1</v>
      </c>
      <c r="AC51" s="63">
        <f t="shared" si="42"/>
        <v>0</v>
      </c>
      <c r="AD51" s="31">
        <f t="shared" si="43"/>
      </c>
    </row>
    <row r="52" spans="1:30" s="64" customFormat="1" ht="19.5" customHeight="1">
      <c r="A52" s="61">
        <f t="shared" si="22"/>
      </c>
      <c r="B52" s="22"/>
      <c r="C52" s="24"/>
      <c r="D52" s="24"/>
      <c r="E52" s="25"/>
      <c r="F52" s="61">
        <f t="shared" si="23"/>
        <v>0</v>
      </c>
      <c r="G52" s="37" t="s">
        <v>22</v>
      </c>
      <c r="H52" s="62" t="e">
        <f t="shared" si="24"/>
        <v>#VALUE!</v>
      </c>
      <c r="I52" s="62" t="b">
        <f t="shared" si="25"/>
        <v>1</v>
      </c>
      <c r="J52" s="63">
        <f t="shared" si="26"/>
        <v>0</v>
      </c>
      <c r="K52" s="31">
        <f t="shared" si="27"/>
      </c>
      <c r="L52" s="37" t="s">
        <v>22</v>
      </c>
      <c r="M52" s="62" t="e">
        <f t="shared" si="28"/>
        <v>#VALUE!</v>
      </c>
      <c r="N52" s="62" t="b">
        <f t="shared" si="29"/>
        <v>1</v>
      </c>
      <c r="O52" s="63">
        <f t="shared" si="30"/>
        <v>0</v>
      </c>
      <c r="P52" s="31">
        <f t="shared" si="31"/>
      </c>
      <c r="Q52" s="32">
        <f t="shared" si="32"/>
        <v>0</v>
      </c>
      <c r="R52" s="31">
        <f t="shared" si="33"/>
      </c>
      <c r="S52" s="37" t="s">
        <v>22</v>
      </c>
      <c r="T52" s="62" t="e">
        <f t="shared" si="34"/>
        <v>#VALUE!</v>
      </c>
      <c r="U52" s="62" t="b">
        <f t="shared" si="35"/>
        <v>1</v>
      </c>
      <c r="V52" s="63">
        <f t="shared" si="36"/>
        <v>0</v>
      </c>
      <c r="W52" s="31">
        <f t="shared" si="37"/>
      </c>
      <c r="X52" s="32">
        <f t="shared" si="38"/>
        <v>0</v>
      </c>
      <c r="Y52" s="31">
        <f t="shared" si="39"/>
      </c>
      <c r="Z52" s="37" t="s">
        <v>22</v>
      </c>
      <c r="AA52" s="62" t="e">
        <f t="shared" si="40"/>
        <v>#VALUE!</v>
      </c>
      <c r="AB52" s="62" t="b">
        <f t="shared" si="41"/>
        <v>1</v>
      </c>
      <c r="AC52" s="63">
        <f t="shared" si="42"/>
        <v>0</v>
      </c>
      <c r="AD52" s="31">
        <f t="shared" si="43"/>
      </c>
    </row>
    <row r="53" spans="1:30" s="64" customFormat="1" ht="19.5" customHeight="1">
      <c r="A53" s="61">
        <f t="shared" si="22"/>
      </c>
      <c r="B53" s="22"/>
      <c r="C53" s="24"/>
      <c r="D53" s="24"/>
      <c r="E53" s="25"/>
      <c r="F53" s="61">
        <f t="shared" si="23"/>
        <v>0</v>
      </c>
      <c r="G53" s="37" t="s">
        <v>22</v>
      </c>
      <c r="H53" s="62" t="e">
        <f t="shared" si="24"/>
        <v>#VALUE!</v>
      </c>
      <c r="I53" s="62" t="b">
        <f t="shared" si="25"/>
        <v>1</v>
      </c>
      <c r="J53" s="63">
        <f t="shared" si="26"/>
        <v>0</v>
      </c>
      <c r="K53" s="31">
        <f t="shared" si="27"/>
      </c>
      <c r="L53" s="37" t="s">
        <v>22</v>
      </c>
      <c r="M53" s="62" t="e">
        <f t="shared" si="28"/>
        <v>#VALUE!</v>
      </c>
      <c r="N53" s="62" t="b">
        <f t="shared" si="29"/>
        <v>1</v>
      </c>
      <c r="O53" s="63">
        <f t="shared" si="30"/>
        <v>0</v>
      </c>
      <c r="P53" s="31">
        <f t="shared" si="31"/>
      </c>
      <c r="Q53" s="32">
        <f t="shared" si="32"/>
        <v>0</v>
      </c>
      <c r="R53" s="31">
        <f t="shared" si="33"/>
      </c>
      <c r="S53" s="37" t="s">
        <v>22</v>
      </c>
      <c r="T53" s="62" t="e">
        <f t="shared" si="34"/>
        <v>#VALUE!</v>
      </c>
      <c r="U53" s="62" t="b">
        <f t="shared" si="35"/>
        <v>1</v>
      </c>
      <c r="V53" s="63">
        <f t="shared" si="36"/>
        <v>0</v>
      </c>
      <c r="W53" s="31">
        <f t="shared" si="37"/>
      </c>
      <c r="X53" s="32">
        <f t="shared" si="38"/>
        <v>0</v>
      </c>
      <c r="Y53" s="31">
        <f t="shared" si="39"/>
      </c>
      <c r="Z53" s="37" t="s">
        <v>22</v>
      </c>
      <c r="AA53" s="62" t="e">
        <f t="shared" si="40"/>
        <v>#VALUE!</v>
      </c>
      <c r="AB53" s="62" t="b">
        <f t="shared" si="41"/>
        <v>1</v>
      </c>
      <c r="AC53" s="63">
        <f t="shared" si="42"/>
        <v>0</v>
      </c>
      <c r="AD53" s="31">
        <f t="shared" si="43"/>
      </c>
    </row>
    <row r="54" spans="1:30" s="64" customFormat="1" ht="19.5" customHeight="1">
      <c r="A54" s="61">
        <f t="shared" si="22"/>
      </c>
      <c r="B54" s="65"/>
      <c r="C54" s="66"/>
      <c r="D54" s="66"/>
      <c r="E54" s="67"/>
      <c r="F54" s="61">
        <f t="shared" si="23"/>
        <v>0</v>
      </c>
      <c r="G54" s="37" t="s">
        <v>22</v>
      </c>
      <c r="H54" s="62" t="e">
        <f t="shared" si="24"/>
        <v>#VALUE!</v>
      </c>
      <c r="I54" s="62" t="b">
        <f t="shared" si="25"/>
        <v>1</v>
      </c>
      <c r="J54" s="63">
        <f t="shared" si="26"/>
        <v>0</v>
      </c>
      <c r="K54" s="31">
        <f t="shared" si="27"/>
      </c>
      <c r="L54" s="37" t="s">
        <v>22</v>
      </c>
      <c r="M54" s="62" t="e">
        <f t="shared" si="28"/>
        <v>#VALUE!</v>
      </c>
      <c r="N54" s="62" t="b">
        <f t="shared" si="29"/>
        <v>1</v>
      </c>
      <c r="O54" s="63">
        <f t="shared" si="30"/>
        <v>0</v>
      </c>
      <c r="P54" s="31">
        <f t="shared" si="31"/>
      </c>
      <c r="Q54" s="33">
        <f t="shared" si="32"/>
        <v>0</v>
      </c>
      <c r="R54" s="34">
        <f t="shared" si="33"/>
      </c>
      <c r="S54" s="37" t="s">
        <v>22</v>
      </c>
      <c r="T54" s="62" t="e">
        <f t="shared" si="34"/>
        <v>#VALUE!</v>
      </c>
      <c r="U54" s="62" t="b">
        <f t="shared" si="35"/>
        <v>1</v>
      </c>
      <c r="V54" s="63">
        <f t="shared" si="36"/>
        <v>0</v>
      </c>
      <c r="W54" s="31">
        <f t="shared" si="37"/>
      </c>
      <c r="X54" s="33">
        <f t="shared" si="38"/>
        <v>0</v>
      </c>
      <c r="Y54" s="34">
        <f t="shared" si="39"/>
      </c>
      <c r="Z54" s="37" t="s">
        <v>22</v>
      </c>
      <c r="AA54" s="62" t="e">
        <f t="shared" si="40"/>
        <v>#VALUE!</v>
      </c>
      <c r="AB54" s="62" t="b">
        <f t="shared" si="41"/>
        <v>1</v>
      </c>
      <c r="AC54" s="63">
        <f t="shared" si="42"/>
        <v>0</v>
      </c>
      <c r="AD54" s="31">
        <f t="shared" si="43"/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2" fitToWidth="1" horizontalDpi="300" verticalDpi="300" orientation="landscape" paperSize="9" scale="53" r:id="rId1"/>
  <headerFooter alignWithMargins="0">
    <oddHeader>&amp;R&amp;10&amp;P/&amp;N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zoomScale="70" zoomScaleNormal="70" zoomScalePageLayoutView="0" workbookViewId="0" topLeftCell="A1">
      <pane xSplit="5" ySplit="4" topLeftCell="F5" activePane="bottomRight" state="frozen"/>
      <selection pane="topLeft" activeCell="A3" sqref="A3"/>
      <selection pane="topRight" activeCell="A3" sqref="A3"/>
      <selection pane="bottomLeft" activeCell="C4" sqref="C4"/>
      <selection pane="bottomRight" activeCell="E18" sqref="E18"/>
    </sheetView>
  </sheetViews>
  <sheetFormatPr defaultColWidth="9.00390625" defaultRowHeight="12.75"/>
  <cols>
    <col min="1" max="1" width="14.375" style="75" bestFit="1" customWidth="1"/>
    <col min="2" max="2" width="11.625" style="76" hidden="1" customWidth="1"/>
    <col min="3" max="3" width="48.125" style="75" bestFit="1" customWidth="1"/>
    <col min="4" max="4" width="28.875" style="75" bestFit="1" customWidth="1"/>
    <col min="5" max="5" width="18.875" style="75" customWidth="1"/>
    <col min="6" max="6" width="13.375" style="77" customWidth="1"/>
    <col min="7" max="7" width="11.625" style="76" customWidth="1"/>
    <col min="8" max="8" width="18.875" style="76" hidden="1" customWidth="1"/>
    <col min="9" max="9" width="10.50390625" style="76" hidden="1" customWidth="1"/>
    <col min="10" max="10" width="9.875" style="123" customWidth="1"/>
    <col min="11" max="11" width="12.50390625" style="76" customWidth="1"/>
    <col min="12" max="12" width="10.00390625" style="76" customWidth="1"/>
    <col min="13" max="13" width="18.875" style="76" hidden="1" customWidth="1"/>
    <col min="14" max="14" width="10.50390625" style="76" hidden="1" customWidth="1"/>
    <col min="15" max="15" width="10.875" style="123" customWidth="1"/>
    <col min="16" max="16" width="12.50390625" style="76" customWidth="1"/>
    <col min="17" max="17" width="7.50390625" style="76" bestFit="1" customWidth="1"/>
    <col min="18" max="18" width="5.375" style="76" bestFit="1" customWidth="1"/>
    <col min="19" max="19" width="15.00390625" style="76" hidden="1" customWidth="1"/>
    <col min="20" max="20" width="12.375" style="76" hidden="1" customWidth="1"/>
    <col min="21" max="21" width="8.625" style="76" hidden="1" customWidth="1"/>
    <col min="22" max="22" width="14.875" style="123" hidden="1" customWidth="1"/>
    <col min="23" max="23" width="18.875" style="76" hidden="1" customWidth="1"/>
    <col min="24" max="25" width="5.375" style="76" hidden="1" customWidth="1"/>
    <col min="26" max="26" width="15.00390625" style="76" hidden="1" customWidth="1"/>
    <col min="27" max="27" width="12.375" style="76" hidden="1" customWidth="1"/>
    <col min="28" max="28" width="8.625" style="76" hidden="1" customWidth="1"/>
    <col min="29" max="29" width="14.875" style="123" hidden="1" customWidth="1"/>
    <col min="30" max="30" width="18.875" style="76" hidden="1" customWidth="1"/>
    <col min="31" max="31" width="12.125" style="75" customWidth="1"/>
    <col min="32" max="32" width="18.875" style="75" hidden="1" customWidth="1"/>
    <col min="33" max="33" width="10.50390625" style="75" hidden="1" customWidth="1"/>
    <col min="34" max="34" width="11.625" style="75" customWidth="1"/>
    <col min="35" max="35" width="12.50390625" style="75" customWidth="1"/>
    <col min="36" max="16384" width="9.00390625" style="75" customWidth="1"/>
  </cols>
  <sheetData>
    <row r="1" spans="3:35" s="69" customFormat="1" ht="46.5" customHeight="1">
      <c r="C1" s="130" t="s">
        <v>98</v>
      </c>
      <c r="D1" s="130"/>
      <c r="F1" s="70"/>
      <c r="G1" s="71" t="s">
        <v>20</v>
      </c>
      <c r="H1" s="72"/>
      <c r="I1" s="72"/>
      <c r="J1" s="73" t="s">
        <v>15</v>
      </c>
      <c r="K1" s="74" t="s">
        <v>21</v>
      </c>
      <c r="L1" s="71" t="s">
        <v>20</v>
      </c>
      <c r="M1" s="72"/>
      <c r="N1" s="72"/>
      <c r="O1" s="73" t="s">
        <v>15</v>
      </c>
      <c r="P1" s="74" t="s">
        <v>21</v>
      </c>
      <c r="S1" s="71" t="s">
        <v>20</v>
      </c>
      <c r="T1" s="72"/>
      <c r="U1" s="72"/>
      <c r="V1" s="73" t="s">
        <v>15</v>
      </c>
      <c r="W1" s="74" t="s">
        <v>21</v>
      </c>
      <c r="Z1" s="71" t="s">
        <v>20</v>
      </c>
      <c r="AA1" s="72"/>
      <c r="AB1" s="72"/>
      <c r="AC1" s="73" t="s">
        <v>15</v>
      </c>
      <c r="AD1" s="74" t="s">
        <v>21</v>
      </c>
      <c r="AE1" s="71" t="s">
        <v>20</v>
      </c>
      <c r="AF1" s="72"/>
      <c r="AG1" s="72"/>
      <c r="AH1" s="73" t="s">
        <v>15</v>
      </c>
      <c r="AI1" s="74" t="s">
        <v>21</v>
      </c>
    </row>
    <row r="2" spans="3:37" ht="20.25" customHeight="1">
      <c r="C2" s="130"/>
      <c r="D2" s="130"/>
      <c r="G2" s="78">
        <v>1470</v>
      </c>
      <c r="H2" s="79"/>
      <c r="I2" s="79"/>
      <c r="J2" s="80">
        <v>120</v>
      </c>
      <c r="K2" s="81">
        <v>30</v>
      </c>
      <c r="L2" s="78">
        <v>900</v>
      </c>
      <c r="M2" s="79"/>
      <c r="N2" s="79"/>
      <c r="O2" s="80">
        <v>100</v>
      </c>
      <c r="P2" s="81">
        <v>35</v>
      </c>
      <c r="S2" s="78"/>
      <c r="T2" s="79"/>
      <c r="U2" s="79"/>
      <c r="V2" s="80"/>
      <c r="W2" s="81"/>
      <c r="Z2" s="78"/>
      <c r="AA2" s="79"/>
      <c r="AB2" s="79"/>
      <c r="AC2" s="80"/>
      <c r="AD2" s="81"/>
      <c r="AE2" s="78">
        <v>900</v>
      </c>
      <c r="AF2" s="79"/>
      <c r="AG2" s="79"/>
      <c r="AH2" s="80">
        <v>120</v>
      </c>
      <c r="AI2" s="81">
        <v>40</v>
      </c>
      <c r="AJ2" s="76"/>
      <c r="AK2" s="76"/>
    </row>
    <row r="3" spans="1:37" s="83" customFormat="1" ht="43.5">
      <c r="A3" s="82" t="s">
        <v>0</v>
      </c>
      <c r="B3" s="82"/>
      <c r="C3" s="82" t="s">
        <v>24</v>
      </c>
      <c r="F3" s="84"/>
      <c r="G3" s="85"/>
      <c r="H3" s="86"/>
      <c r="I3" s="86"/>
      <c r="J3" s="87" t="s">
        <v>1</v>
      </c>
      <c r="K3" s="88"/>
      <c r="L3" s="89"/>
      <c r="M3" s="90"/>
      <c r="N3" s="90"/>
      <c r="O3" s="91" t="s">
        <v>2</v>
      </c>
      <c r="P3" s="92"/>
      <c r="Q3" s="93" t="s">
        <v>3</v>
      </c>
      <c r="R3" s="94" t="s">
        <v>3</v>
      </c>
      <c r="S3" s="89"/>
      <c r="T3" s="90"/>
      <c r="U3" s="90"/>
      <c r="V3" s="91" t="s">
        <v>4</v>
      </c>
      <c r="W3" s="92"/>
      <c r="X3" s="95" t="s">
        <v>5</v>
      </c>
      <c r="Y3" s="94" t="s">
        <v>5</v>
      </c>
      <c r="Z3" s="89"/>
      <c r="AA3" s="90"/>
      <c r="AB3" s="90"/>
      <c r="AC3" s="91" t="s">
        <v>6</v>
      </c>
      <c r="AD3" s="92"/>
      <c r="AE3" s="89"/>
      <c r="AF3" s="90"/>
      <c r="AG3" s="90"/>
      <c r="AH3" s="91" t="s">
        <v>4</v>
      </c>
      <c r="AI3" s="92"/>
      <c r="AJ3" s="95"/>
      <c r="AK3" s="94"/>
    </row>
    <row r="4" spans="1:37" s="86" customFormat="1" ht="19.5" customHeight="1">
      <c r="A4" s="96" t="s">
        <v>7</v>
      </c>
      <c r="B4" s="97" t="s">
        <v>8</v>
      </c>
      <c r="C4" s="98" t="s">
        <v>18</v>
      </c>
      <c r="D4" s="98" t="s">
        <v>9</v>
      </c>
      <c r="E4" s="99" t="s">
        <v>10</v>
      </c>
      <c r="F4" s="96" t="s">
        <v>11</v>
      </c>
      <c r="G4" s="100" t="s">
        <v>12</v>
      </c>
      <c r="H4" s="101" t="s">
        <v>16</v>
      </c>
      <c r="I4" s="101" t="s">
        <v>17</v>
      </c>
      <c r="J4" s="102" t="s">
        <v>13</v>
      </c>
      <c r="K4" s="103" t="s">
        <v>7</v>
      </c>
      <c r="L4" s="100" t="s">
        <v>12</v>
      </c>
      <c r="M4" s="101" t="s">
        <v>16</v>
      </c>
      <c r="N4" s="101" t="s">
        <v>17</v>
      </c>
      <c r="O4" s="102" t="s">
        <v>13</v>
      </c>
      <c r="P4" s="103" t="s">
        <v>7</v>
      </c>
      <c r="Q4" s="104" t="s">
        <v>13</v>
      </c>
      <c r="R4" s="105" t="s">
        <v>14</v>
      </c>
      <c r="S4" s="100" t="s">
        <v>12</v>
      </c>
      <c r="T4" s="101" t="s">
        <v>16</v>
      </c>
      <c r="U4" s="101" t="s">
        <v>17</v>
      </c>
      <c r="V4" s="102" t="s">
        <v>13</v>
      </c>
      <c r="W4" s="103" t="s">
        <v>7</v>
      </c>
      <c r="X4" s="106" t="s">
        <v>13</v>
      </c>
      <c r="Y4" s="105" t="s">
        <v>14</v>
      </c>
      <c r="Z4" s="100" t="s">
        <v>12</v>
      </c>
      <c r="AA4" s="101" t="s">
        <v>16</v>
      </c>
      <c r="AB4" s="101" t="s">
        <v>17</v>
      </c>
      <c r="AC4" s="102" t="s">
        <v>13</v>
      </c>
      <c r="AD4" s="103" t="s">
        <v>7</v>
      </c>
      <c r="AE4" s="100" t="s">
        <v>12</v>
      </c>
      <c r="AF4" s="107"/>
      <c r="AG4" s="107"/>
      <c r="AH4" s="102" t="s">
        <v>13</v>
      </c>
      <c r="AI4" s="103" t="s">
        <v>7</v>
      </c>
      <c r="AJ4" s="106"/>
      <c r="AK4" s="105"/>
    </row>
    <row r="5" spans="1:37" ht="19.5" customHeight="1">
      <c r="A5" s="108">
        <f aca="true" t="shared" si="0" ref="A5:A15">IF(F5=0,"",RANK(F5,$F$5:$F$54,0))</f>
        <v>1</v>
      </c>
      <c r="B5" s="109"/>
      <c r="C5" s="110" t="s">
        <v>58</v>
      </c>
      <c r="D5" s="111" t="s">
        <v>104</v>
      </c>
      <c r="E5" s="112" t="s">
        <v>28</v>
      </c>
      <c r="F5" s="108">
        <f aca="true" t="shared" si="1" ref="F5:F15">J5+O5+AH5</f>
        <v>2980.9523809523807</v>
      </c>
      <c r="G5" s="113">
        <v>56</v>
      </c>
      <c r="H5" s="114">
        <f aca="true" t="shared" si="2" ref="H5:H15">(1000*((G$2+MIN(G$5:G$54)-G5)/G$2))</f>
        <v>980.952380952381</v>
      </c>
      <c r="I5" s="114" t="b">
        <f aca="true" t="shared" si="3" ref="I5:I15">ISERROR(H5)</f>
        <v>0</v>
      </c>
      <c r="J5" s="115">
        <f aca="true" t="shared" si="4" ref="J5:J15">IF(I5=FALSE(),IF(H5&gt;0,H5,1),0)</f>
        <v>980.952380952381</v>
      </c>
      <c r="K5" s="116">
        <f aca="true" t="shared" si="5" ref="K5:K15">IF(J5=0,"",RANK(J5,J$5:J$54,0))</f>
        <v>5</v>
      </c>
      <c r="L5" s="113">
        <v>35</v>
      </c>
      <c r="M5" s="114">
        <f aca="true" t="shared" si="6" ref="M5:M15">(1000*((L$2+MIN(L$5:L$54)-L5)/L$2))</f>
        <v>1000</v>
      </c>
      <c r="N5" s="114" t="b">
        <f aca="true" t="shared" si="7" ref="N5:N15">ISERROR(M5)</f>
        <v>0</v>
      </c>
      <c r="O5" s="115">
        <f aca="true" t="shared" si="8" ref="O5:O15">IF(N5=FALSE(),IF(M5&gt;0,M5,1),0)</f>
        <v>1000</v>
      </c>
      <c r="P5" s="116">
        <f aca="true" t="shared" si="9" ref="P5:P15">IF(O5=0,"",RANK(O5,O$5:O$54,0))</f>
        <v>1</v>
      </c>
      <c r="Q5" s="117">
        <f aca="true" t="shared" si="10" ref="Q5:Q15">J5+O5</f>
        <v>1980.952380952381</v>
      </c>
      <c r="R5" s="116">
        <f aca="true" t="shared" si="11" ref="R5:R15">IF(Q5=0,"",RANK(Q5,Q$5:Q$54,0))</f>
        <v>2</v>
      </c>
      <c r="S5" s="113"/>
      <c r="T5" s="114"/>
      <c r="U5" s="114"/>
      <c r="V5" s="115"/>
      <c r="W5" s="116"/>
      <c r="X5" s="117"/>
      <c r="Y5" s="116"/>
      <c r="Z5" s="113"/>
      <c r="AA5" s="114"/>
      <c r="AB5" s="114"/>
      <c r="AC5" s="115"/>
      <c r="AD5" s="116"/>
      <c r="AE5" s="113">
        <v>0</v>
      </c>
      <c r="AF5" s="114">
        <f aca="true" t="shared" si="12" ref="AF5:AF15">1000*((AE$2+MIN(AE$5:AE$54)-AE5)/AE$2)</f>
        <v>1000</v>
      </c>
      <c r="AG5" s="114" t="b">
        <f aca="true" t="shared" si="13" ref="AG5:AG15">ISERROR(AF5)</f>
        <v>0</v>
      </c>
      <c r="AH5" s="115">
        <f aca="true" t="shared" si="14" ref="AH5:AH15">IF(AG5=FALSE(),IF(AF5&gt;0,AF5,1),0)</f>
        <v>1000</v>
      </c>
      <c r="AI5" s="116">
        <f aca="true" t="shared" si="15" ref="AI5:AI15">IF(AH5=0,"",RANK(AH5,AH$5:AH$54,0))</f>
        <v>1</v>
      </c>
      <c r="AJ5" s="117"/>
      <c r="AK5" s="116"/>
    </row>
    <row r="6" spans="1:37" ht="19.5" customHeight="1">
      <c r="A6" s="108">
        <f t="shared" si="0"/>
        <v>2</v>
      </c>
      <c r="B6" s="118"/>
      <c r="C6" s="119" t="s">
        <v>59</v>
      </c>
      <c r="D6" s="120" t="s">
        <v>104</v>
      </c>
      <c r="E6" s="121" t="s">
        <v>28</v>
      </c>
      <c r="F6" s="108">
        <f t="shared" si="1"/>
        <v>2965.5555555555557</v>
      </c>
      <c r="G6" s="113">
        <v>28</v>
      </c>
      <c r="H6" s="114">
        <f t="shared" si="2"/>
        <v>1000</v>
      </c>
      <c r="I6" s="114" t="b">
        <f t="shared" si="3"/>
        <v>0</v>
      </c>
      <c r="J6" s="115">
        <f t="shared" si="4"/>
        <v>1000</v>
      </c>
      <c r="K6" s="116">
        <f t="shared" si="5"/>
        <v>1</v>
      </c>
      <c r="L6" s="113">
        <v>41</v>
      </c>
      <c r="M6" s="114">
        <f t="shared" si="6"/>
        <v>993.3333333333333</v>
      </c>
      <c r="N6" s="114" t="b">
        <f t="shared" si="7"/>
        <v>0</v>
      </c>
      <c r="O6" s="115">
        <f t="shared" si="8"/>
        <v>993.3333333333333</v>
      </c>
      <c r="P6" s="116">
        <f t="shared" si="9"/>
        <v>2</v>
      </c>
      <c r="Q6" s="117">
        <f t="shared" si="10"/>
        <v>1993.3333333333333</v>
      </c>
      <c r="R6" s="116">
        <f t="shared" si="11"/>
        <v>1</v>
      </c>
      <c r="S6" s="113"/>
      <c r="T6" s="114"/>
      <c r="U6" s="114"/>
      <c r="V6" s="115"/>
      <c r="W6" s="116"/>
      <c r="X6" s="117"/>
      <c r="Y6" s="116"/>
      <c r="Z6" s="113"/>
      <c r="AA6" s="114"/>
      <c r="AB6" s="114"/>
      <c r="AC6" s="115"/>
      <c r="AD6" s="116"/>
      <c r="AE6" s="113">
        <v>25</v>
      </c>
      <c r="AF6" s="114">
        <f t="shared" si="12"/>
        <v>972.2222222222222</v>
      </c>
      <c r="AG6" s="114" t="b">
        <f t="shared" si="13"/>
        <v>0</v>
      </c>
      <c r="AH6" s="115">
        <f t="shared" si="14"/>
        <v>972.2222222222222</v>
      </c>
      <c r="AI6" s="116">
        <f t="shared" si="15"/>
        <v>5</v>
      </c>
      <c r="AJ6" s="117"/>
      <c r="AK6" s="116"/>
    </row>
    <row r="7" spans="1:37" ht="19.5" customHeight="1">
      <c r="A7" s="108">
        <f t="shared" si="0"/>
        <v>3</v>
      </c>
      <c r="B7" s="118"/>
      <c r="C7" s="119" t="s">
        <v>60</v>
      </c>
      <c r="D7" s="120" t="s">
        <v>48</v>
      </c>
      <c r="E7" s="121" t="s">
        <v>47</v>
      </c>
      <c r="F7" s="108">
        <f t="shared" si="1"/>
        <v>2921.360544217687</v>
      </c>
      <c r="G7" s="113">
        <v>75</v>
      </c>
      <c r="H7" s="114">
        <f t="shared" si="2"/>
        <v>968.0272108843537</v>
      </c>
      <c r="I7" s="114" t="b">
        <f t="shared" si="3"/>
        <v>0</v>
      </c>
      <c r="J7" s="115">
        <f t="shared" si="4"/>
        <v>968.0272108843537</v>
      </c>
      <c r="K7" s="116">
        <f t="shared" si="5"/>
        <v>6</v>
      </c>
      <c r="L7" s="113">
        <v>77</v>
      </c>
      <c r="M7" s="114">
        <f t="shared" si="6"/>
        <v>953.3333333333334</v>
      </c>
      <c r="N7" s="114" t="b">
        <f t="shared" si="7"/>
        <v>0</v>
      </c>
      <c r="O7" s="115">
        <f t="shared" si="8"/>
        <v>953.3333333333334</v>
      </c>
      <c r="P7" s="116">
        <f t="shared" si="9"/>
        <v>3</v>
      </c>
      <c r="Q7" s="117">
        <f t="shared" si="10"/>
        <v>1921.3605442176872</v>
      </c>
      <c r="R7" s="116">
        <f t="shared" si="11"/>
        <v>3</v>
      </c>
      <c r="S7" s="113"/>
      <c r="T7" s="114"/>
      <c r="U7" s="114"/>
      <c r="V7" s="115"/>
      <c r="W7" s="116"/>
      <c r="X7" s="117"/>
      <c r="Y7" s="116"/>
      <c r="Z7" s="113"/>
      <c r="AA7" s="114"/>
      <c r="AB7" s="114"/>
      <c r="AC7" s="115"/>
      <c r="AD7" s="116"/>
      <c r="AE7" s="113">
        <v>0</v>
      </c>
      <c r="AF7" s="114">
        <f t="shared" si="12"/>
        <v>1000</v>
      </c>
      <c r="AG7" s="114" t="b">
        <f t="shared" si="13"/>
        <v>0</v>
      </c>
      <c r="AH7" s="115">
        <f t="shared" si="14"/>
        <v>1000</v>
      </c>
      <c r="AI7" s="116">
        <f t="shared" si="15"/>
        <v>1</v>
      </c>
      <c r="AJ7" s="117"/>
      <c r="AK7" s="116"/>
    </row>
    <row r="8" spans="1:37" ht="19.5" customHeight="1">
      <c r="A8" s="108">
        <f t="shared" si="0"/>
        <v>4</v>
      </c>
      <c r="B8" s="118"/>
      <c r="C8" s="119" t="s">
        <v>57</v>
      </c>
      <c r="D8" s="120" t="s">
        <v>48</v>
      </c>
      <c r="E8" s="121" t="s">
        <v>47</v>
      </c>
      <c r="F8" s="108">
        <f t="shared" si="1"/>
        <v>2911.655328798186</v>
      </c>
      <c r="G8" s="113">
        <v>86</v>
      </c>
      <c r="H8" s="114">
        <f t="shared" si="2"/>
        <v>960.5442176870748</v>
      </c>
      <c r="I8" s="114" t="b">
        <f t="shared" si="3"/>
        <v>0</v>
      </c>
      <c r="J8" s="115">
        <f t="shared" si="4"/>
        <v>960.5442176870748</v>
      </c>
      <c r="K8" s="116">
        <f t="shared" si="5"/>
        <v>7</v>
      </c>
      <c r="L8" s="113">
        <v>79</v>
      </c>
      <c r="M8" s="114">
        <f t="shared" si="6"/>
        <v>951.1111111111111</v>
      </c>
      <c r="N8" s="114" t="b">
        <f t="shared" si="7"/>
        <v>0</v>
      </c>
      <c r="O8" s="115">
        <f t="shared" si="8"/>
        <v>951.1111111111111</v>
      </c>
      <c r="P8" s="116">
        <f t="shared" si="9"/>
        <v>4</v>
      </c>
      <c r="Q8" s="117">
        <f t="shared" si="10"/>
        <v>1911.655328798186</v>
      </c>
      <c r="R8" s="116">
        <f t="shared" si="11"/>
        <v>4</v>
      </c>
      <c r="S8" s="113"/>
      <c r="T8" s="114"/>
      <c r="U8" s="114"/>
      <c r="V8" s="115"/>
      <c r="W8" s="116"/>
      <c r="X8" s="117"/>
      <c r="Y8" s="116"/>
      <c r="Z8" s="113"/>
      <c r="AA8" s="114"/>
      <c r="AB8" s="114"/>
      <c r="AC8" s="115"/>
      <c r="AD8" s="116"/>
      <c r="AE8" s="113">
        <v>0</v>
      </c>
      <c r="AF8" s="114">
        <f t="shared" si="12"/>
        <v>1000</v>
      </c>
      <c r="AG8" s="114" t="b">
        <f t="shared" si="13"/>
        <v>0</v>
      </c>
      <c r="AH8" s="115">
        <f t="shared" si="14"/>
        <v>1000</v>
      </c>
      <c r="AI8" s="116">
        <f t="shared" si="15"/>
        <v>1</v>
      </c>
      <c r="AJ8" s="117"/>
      <c r="AK8" s="116"/>
    </row>
    <row r="9" spans="1:37" ht="19.5" customHeight="1">
      <c r="A9" s="108">
        <f t="shared" si="0"/>
        <v>5</v>
      </c>
      <c r="B9" s="118"/>
      <c r="C9" s="119" t="s">
        <v>46</v>
      </c>
      <c r="D9" s="120" t="s">
        <v>48</v>
      </c>
      <c r="E9" s="121" t="s">
        <v>47</v>
      </c>
      <c r="F9" s="108">
        <f t="shared" si="1"/>
        <v>2771.156462585034</v>
      </c>
      <c r="G9" s="113">
        <v>41</v>
      </c>
      <c r="H9" s="114">
        <f t="shared" si="2"/>
        <v>991.156462585034</v>
      </c>
      <c r="I9" s="114" t="b">
        <f t="shared" si="3"/>
        <v>0</v>
      </c>
      <c r="J9" s="115">
        <f t="shared" si="4"/>
        <v>991.156462585034</v>
      </c>
      <c r="K9" s="116">
        <f t="shared" si="5"/>
        <v>3</v>
      </c>
      <c r="L9" s="113">
        <v>233</v>
      </c>
      <c r="M9" s="114">
        <f t="shared" si="6"/>
        <v>780</v>
      </c>
      <c r="N9" s="114" t="b">
        <f t="shared" si="7"/>
        <v>0</v>
      </c>
      <c r="O9" s="115">
        <f t="shared" si="8"/>
        <v>780</v>
      </c>
      <c r="P9" s="116">
        <f t="shared" si="9"/>
        <v>9</v>
      </c>
      <c r="Q9" s="117">
        <f t="shared" si="10"/>
        <v>1771.156462585034</v>
      </c>
      <c r="R9" s="116">
        <f t="shared" si="11"/>
        <v>7</v>
      </c>
      <c r="S9" s="113"/>
      <c r="T9" s="114"/>
      <c r="U9" s="114"/>
      <c r="V9" s="115"/>
      <c r="W9" s="116"/>
      <c r="X9" s="117"/>
      <c r="Y9" s="116"/>
      <c r="Z9" s="113"/>
      <c r="AA9" s="114"/>
      <c r="AB9" s="114"/>
      <c r="AC9" s="115"/>
      <c r="AD9" s="116"/>
      <c r="AE9" s="113">
        <v>0</v>
      </c>
      <c r="AF9" s="114">
        <f t="shared" si="12"/>
        <v>1000</v>
      </c>
      <c r="AG9" s="114" t="b">
        <f t="shared" si="13"/>
        <v>0</v>
      </c>
      <c r="AH9" s="115">
        <f t="shared" si="14"/>
        <v>1000</v>
      </c>
      <c r="AI9" s="116">
        <f t="shared" si="15"/>
        <v>1</v>
      </c>
      <c r="AJ9" s="117"/>
      <c r="AK9" s="116"/>
    </row>
    <row r="10" spans="1:37" ht="19.5" customHeight="1">
      <c r="A10" s="108">
        <f t="shared" si="0"/>
        <v>6</v>
      </c>
      <c r="B10" s="118"/>
      <c r="C10" s="119" t="s">
        <v>51</v>
      </c>
      <c r="D10" s="120" t="s">
        <v>52</v>
      </c>
      <c r="E10" s="121" t="s">
        <v>28</v>
      </c>
      <c r="F10" s="108">
        <f t="shared" si="1"/>
        <v>2654.5124716553287</v>
      </c>
      <c r="G10" s="113">
        <v>268</v>
      </c>
      <c r="H10" s="114">
        <f t="shared" si="2"/>
        <v>836.7346938775511</v>
      </c>
      <c r="I10" s="114" t="b">
        <f t="shared" si="3"/>
        <v>0</v>
      </c>
      <c r="J10" s="115">
        <f t="shared" si="4"/>
        <v>836.7346938775511</v>
      </c>
      <c r="K10" s="116">
        <f t="shared" si="5"/>
        <v>9</v>
      </c>
      <c r="L10" s="113">
        <v>174</v>
      </c>
      <c r="M10" s="114">
        <f t="shared" si="6"/>
        <v>845.5555555555555</v>
      </c>
      <c r="N10" s="114" t="b">
        <f t="shared" si="7"/>
        <v>0</v>
      </c>
      <c r="O10" s="115">
        <f t="shared" si="8"/>
        <v>845.5555555555555</v>
      </c>
      <c r="P10" s="116">
        <f t="shared" si="9"/>
        <v>8</v>
      </c>
      <c r="Q10" s="117">
        <f t="shared" si="10"/>
        <v>1682.2902494331065</v>
      </c>
      <c r="R10" s="116">
        <f t="shared" si="11"/>
        <v>8</v>
      </c>
      <c r="S10" s="113"/>
      <c r="T10" s="114"/>
      <c r="U10" s="114"/>
      <c r="V10" s="115"/>
      <c r="W10" s="116"/>
      <c r="X10" s="117"/>
      <c r="Y10" s="116"/>
      <c r="Z10" s="113"/>
      <c r="AA10" s="114"/>
      <c r="AB10" s="114"/>
      <c r="AC10" s="115"/>
      <c r="AD10" s="116"/>
      <c r="AE10" s="113">
        <v>25</v>
      </c>
      <c r="AF10" s="114">
        <f t="shared" si="12"/>
        <v>972.2222222222222</v>
      </c>
      <c r="AG10" s="114" t="b">
        <f t="shared" si="13"/>
        <v>0</v>
      </c>
      <c r="AH10" s="115">
        <f t="shared" si="14"/>
        <v>972.2222222222222</v>
      </c>
      <c r="AI10" s="116">
        <f t="shared" si="15"/>
        <v>5</v>
      </c>
      <c r="AJ10" s="117"/>
      <c r="AK10" s="116"/>
    </row>
    <row r="11" spans="1:37" ht="19.5" customHeight="1">
      <c r="A11" s="108">
        <f t="shared" si="0"/>
        <v>7</v>
      </c>
      <c r="B11" s="118"/>
      <c r="C11" s="119" t="s">
        <v>53</v>
      </c>
      <c r="D11" s="120" t="s">
        <v>54</v>
      </c>
      <c r="E11" s="121" t="s">
        <v>28</v>
      </c>
      <c r="F11" s="108">
        <f t="shared" si="1"/>
        <v>2473.424036281179</v>
      </c>
      <c r="G11" s="113">
        <v>544</v>
      </c>
      <c r="H11" s="114">
        <f t="shared" si="2"/>
        <v>648.9795918367347</v>
      </c>
      <c r="I11" s="114" t="b">
        <f t="shared" si="3"/>
        <v>0</v>
      </c>
      <c r="J11" s="115">
        <f t="shared" si="4"/>
        <v>648.9795918367347</v>
      </c>
      <c r="K11" s="116">
        <f t="shared" si="5"/>
        <v>10</v>
      </c>
      <c r="L11" s="113">
        <v>168</v>
      </c>
      <c r="M11" s="114">
        <f t="shared" si="6"/>
        <v>852.2222222222222</v>
      </c>
      <c r="N11" s="114" t="b">
        <f t="shared" si="7"/>
        <v>0</v>
      </c>
      <c r="O11" s="115">
        <f t="shared" si="8"/>
        <v>852.2222222222222</v>
      </c>
      <c r="P11" s="116">
        <f t="shared" si="9"/>
        <v>7</v>
      </c>
      <c r="Q11" s="117">
        <f t="shared" si="10"/>
        <v>1501.2018140589569</v>
      </c>
      <c r="R11" s="116">
        <f t="shared" si="11"/>
        <v>9</v>
      </c>
      <c r="S11" s="113"/>
      <c r="T11" s="114"/>
      <c r="U11" s="114"/>
      <c r="V11" s="115"/>
      <c r="W11" s="116"/>
      <c r="X11" s="117"/>
      <c r="Y11" s="116"/>
      <c r="Z11" s="113"/>
      <c r="AA11" s="114"/>
      <c r="AB11" s="114"/>
      <c r="AC11" s="115"/>
      <c r="AD11" s="116"/>
      <c r="AE11" s="113">
        <v>25</v>
      </c>
      <c r="AF11" s="114">
        <f t="shared" si="12"/>
        <v>972.2222222222222</v>
      </c>
      <c r="AG11" s="114" t="b">
        <f t="shared" si="13"/>
        <v>0</v>
      </c>
      <c r="AH11" s="115">
        <f t="shared" si="14"/>
        <v>972.2222222222222</v>
      </c>
      <c r="AI11" s="116">
        <f t="shared" si="15"/>
        <v>5</v>
      </c>
      <c r="AJ11" s="117"/>
      <c r="AK11" s="116"/>
    </row>
    <row r="12" spans="1:37" ht="19.5" customHeight="1">
      <c r="A12" s="108">
        <f t="shared" si="0"/>
        <v>8</v>
      </c>
      <c r="B12" s="118"/>
      <c r="C12" s="119" t="s">
        <v>49</v>
      </c>
      <c r="D12" s="120" t="s">
        <v>48</v>
      </c>
      <c r="E12" s="121" t="s">
        <v>47</v>
      </c>
      <c r="F12" s="108">
        <f t="shared" si="1"/>
        <v>2473.1292517006805</v>
      </c>
      <c r="G12" s="113">
        <v>92</v>
      </c>
      <c r="H12" s="114">
        <f t="shared" si="2"/>
        <v>956.4625850340136</v>
      </c>
      <c r="I12" s="114" t="b">
        <f t="shared" si="3"/>
        <v>0</v>
      </c>
      <c r="J12" s="115">
        <f t="shared" si="4"/>
        <v>956.4625850340136</v>
      </c>
      <c r="K12" s="116">
        <f t="shared" si="5"/>
        <v>8</v>
      </c>
      <c r="L12" s="113">
        <v>92</v>
      </c>
      <c r="M12" s="114">
        <f t="shared" si="6"/>
        <v>936.6666666666666</v>
      </c>
      <c r="N12" s="114" t="b">
        <f t="shared" si="7"/>
        <v>0</v>
      </c>
      <c r="O12" s="115">
        <f t="shared" si="8"/>
        <v>936.6666666666666</v>
      </c>
      <c r="P12" s="116">
        <f t="shared" si="9"/>
        <v>5</v>
      </c>
      <c r="Q12" s="117">
        <f t="shared" si="10"/>
        <v>1893.1292517006802</v>
      </c>
      <c r="R12" s="116">
        <f t="shared" si="11"/>
        <v>5</v>
      </c>
      <c r="S12" s="113"/>
      <c r="T12" s="114"/>
      <c r="U12" s="114"/>
      <c r="V12" s="115"/>
      <c r="W12" s="116"/>
      <c r="X12" s="117"/>
      <c r="Y12" s="116"/>
      <c r="Z12" s="113"/>
      <c r="AA12" s="114"/>
      <c r="AB12" s="114"/>
      <c r="AC12" s="115"/>
      <c r="AD12" s="116"/>
      <c r="AE12" s="113">
        <v>378</v>
      </c>
      <c r="AF12" s="114">
        <f t="shared" si="12"/>
        <v>580</v>
      </c>
      <c r="AG12" s="114" t="b">
        <f t="shared" si="13"/>
        <v>0</v>
      </c>
      <c r="AH12" s="115">
        <f t="shared" si="14"/>
        <v>580</v>
      </c>
      <c r="AI12" s="116">
        <f t="shared" si="15"/>
        <v>11</v>
      </c>
      <c r="AJ12" s="117"/>
      <c r="AK12" s="116"/>
    </row>
    <row r="13" spans="1:37" ht="19.5" customHeight="1">
      <c r="A13" s="108">
        <f t="shared" si="0"/>
        <v>9</v>
      </c>
      <c r="B13" s="118"/>
      <c r="C13" s="119" t="s">
        <v>55</v>
      </c>
      <c r="D13" s="120" t="s">
        <v>48</v>
      </c>
      <c r="E13" s="121" t="s">
        <v>47</v>
      </c>
      <c r="F13" s="108">
        <f t="shared" si="1"/>
        <v>2468.5714285714284</v>
      </c>
      <c r="G13" s="113">
        <v>35</v>
      </c>
      <c r="H13" s="114">
        <f t="shared" si="2"/>
        <v>995.2380952380953</v>
      </c>
      <c r="I13" s="114" t="b">
        <f t="shared" si="3"/>
        <v>0</v>
      </c>
      <c r="J13" s="115">
        <f t="shared" si="4"/>
        <v>995.2380952380953</v>
      </c>
      <c r="K13" s="116">
        <f t="shared" si="5"/>
        <v>2</v>
      </c>
      <c r="L13" s="113">
        <v>135</v>
      </c>
      <c r="M13" s="114">
        <f t="shared" si="6"/>
        <v>888.8888888888888</v>
      </c>
      <c r="N13" s="114" t="b">
        <f t="shared" si="7"/>
        <v>0</v>
      </c>
      <c r="O13" s="115">
        <f t="shared" si="8"/>
        <v>888.8888888888888</v>
      </c>
      <c r="P13" s="116">
        <f t="shared" si="9"/>
        <v>6</v>
      </c>
      <c r="Q13" s="117">
        <f t="shared" si="10"/>
        <v>1884.126984126984</v>
      </c>
      <c r="R13" s="116">
        <f t="shared" si="11"/>
        <v>6</v>
      </c>
      <c r="S13" s="113"/>
      <c r="T13" s="114"/>
      <c r="U13" s="114"/>
      <c r="V13" s="115"/>
      <c r="W13" s="116"/>
      <c r="X13" s="117"/>
      <c r="Y13" s="116"/>
      <c r="Z13" s="113"/>
      <c r="AA13" s="114"/>
      <c r="AB13" s="114"/>
      <c r="AC13" s="115"/>
      <c r="AD13" s="116"/>
      <c r="AE13" s="113">
        <v>374</v>
      </c>
      <c r="AF13" s="114">
        <f t="shared" si="12"/>
        <v>584.4444444444445</v>
      </c>
      <c r="AG13" s="114" t="b">
        <f t="shared" si="13"/>
        <v>0</v>
      </c>
      <c r="AH13" s="115">
        <f t="shared" si="14"/>
        <v>584.4444444444445</v>
      </c>
      <c r="AI13" s="116">
        <f t="shared" si="15"/>
        <v>10</v>
      </c>
      <c r="AJ13" s="117"/>
      <c r="AK13" s="116"/>
    </row>
    <row r="14" spans="1:37" ht="19.5" customHeight="1">
      <c r="A14" s="108">
        <f t="shared" si="0"/>
        <v>10</v>
      </c>
      <c r="B14" s="118"/>
      <c r="C14" s="119" t="s">
        <v>56</v>
      </c>
      <c r="D14" s="120" t="s">
        <v>48</v>
      </c>
      <c r="E14" s="121" t="s">
        <v>47</v>
      </c>
      <c r="F14" s="108">
        <f t="shared" si="1"/>
        <v>1884.671201814059</v>
      </c>
      <c r="G14" s="113">
        <v>44</v>
      </c>
      <c r="H14" s="114">
        <f t="shared" si="2"/>
        <v>989.1156462585035</v>
      </c>
      <c r="I14" s="114" t="b">
        <f t="shared" si="3"/>
        <v>0</v>
      </c>
      <c r="J14" s="115">
        <f t="shared" si="4"/>
        <v>989.1156462585035</v>
      </c>
      <c r="K14" s="116">
        <f t="shared" si="5"/>
        <v>4</v>
      </c>
      <c r="L14" s="113">
        <v>750</v>
      </c>
      <c r="M14" s="114">
        <f t="shared" si="6"/>
        <v>205.55555555555554</v>
      </c>
      <c r="N14" s="114" t="b">
        <f t="shared" si="7"/>
        <v>0</v>
      </c>
      <c r="O14" s="115">
        <f t="shared" si="8"/>
        <v>205.55555555555554</v>
      </c>
      <c r="P14" s="116">
        <f t="shared" si="9"/>
        <v>11</v>
      </c>
      <c r="Q14" s="117">
        <f t="shared" si="10"/>
        <v>1194.671201814059</v>
      </c>
      <c r="R14" s="116">
        <f t="shared" si="11"/>
        <v>10</v>
      </c>
      <c r="S14" s="113"/>
      <c r="T14" s="114"/>
      <c r="U14" s="114"/>
      <c r="V14" s="115"/>
      <c r="W14" s="116"/>
      <c r="X14" s="117"/>
      <c r="Y14" s="116"/>
      <c r="Z14" s="113"/>
      <c r="AA14" s="114"/>
      <c r="AB14" s="114"/>
      <c r="AC14" s="115"/>
      <c r="AD14" s="116"/>
      <c r="AE14" s="113">
        <v>279</v>
      </c>
      <c r="AF14" s="114">
        <f t="shared" si="12"/>
        <v>690</v>
      </c>
      <c r="AG14" s="114" t="b">
        <f t="shared" si="13"/>
        <v>0</v>
      </c>
      <c r="AH14" s="115">
        <f t="shared" si="14"/>
        <v>690</v>
      </c>
      <c r="AI14" s="116">
        <f t="shared" si="15"/>
        <v>8</v>
      </c>
      <c r="AJ14" s="117"/>
      <c r="AK14" s="116"/>
    </row>
    <row r="15" spans="1:37" ht="19.5" customHeight="1">
      <c r="A15" s="108">
        <f t="shared" si="0"/>
        <v>11</v>
      </c>
      <c r="B15" s="118"/>
      <c r="C15" s="119" t="s">
        <v>50</v>
      </c>
      <c r="D15" s="120" t="s">
        <v>48</v>
      </c>
      <c r="E15" s="121" t="s">
        <v>47</v>
      </c>
      <c r="F15" s="108">
        <f t="shared" si="1"/>
        <v>1328.1179138321995</v>
      </c>
      <c r="G15" s="113">
        <v>787</v>
      </c>
      <c r="H15" s="114">
        <f t="shared" si="2"/>
        <v>483.6734693877551</v>
      </c>
      <c r="I15" s="114" t="b">
        <f t="shared" si="3"/>
        <v>0</v>
      </c>
      <c r="J15" s="115">
        <f t="shared" si="4"/>
        <v>483.6734693877551</v>
      </c>
      <c r="K15" s="116">
        <f t="shared" si="5"/>
        <v>11</v>
      </c>
      <c r="L15" s="113">
        <v>710</v>
      </c>
      <c r="M15" s="114">
        <f t="shared" si="6"/>
        <v>250</v>
      </c>
      <c r="N15" s="114" t="b">
        <f t="shared" si="7"/>
        <v>0</v>
      </c>
      <c r="O15" s="115">
        <f t="shared" si="8"/>
        <v>250</v>
      </c>
      <c r="P15" s="116">
        <f t="shared" si="9"/>
        <v>10</v>
      </c>
      <c r="Q15" s="117">
        <f t="shared" si="10"/>
        <v>733.6734693877552</v>
      </c>
      <c r="R15" s="116">
        <f t="shared" si="11"/>
        <v>11</v>
      </c>
      <c r="S15" s="113"/>
      <c r="T15" s="114"/>
      <c r="U15" s="114"/>
      <c r="V15" s="115"/>
      <c r="W15" s="116"/>
      <c r="X15" s="117"/>
      <c r="Y15" s="116"/>
      <c r="Z15" s="113"/>
      <c r="AA15" s="114"/>
      <c r="AB15" s="114"/>
      <c r="AC15" s="115"/>
      <c r="AD15" s="116"/>
      <c r="AE15" s="113">
        <v>365</v>
      </c>
      <c r="AF15" s="114">
        <f t="shared" si="12"/>
        <v>594.4444444444445</v>
      </c>
      <c r="AG15" s="114" t="b">
        <f t="shared" si="13"/>
        <v>0</v>
      </c>
      <c r="AH15" s="115">
        <f t="shared" si="14"/>
        <v>594.4444444444445</v>
      </c>
      <c r="AI15" s="116">
        <f t="shared" si="15"/>
        <v>9</v>
      </c>
      <c r="AJ15" s="117"/>
      <c r="AK15" s="116"/>
    </row>
    <row r="16" spans="1:37" ht="19.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17"/>
      <c r="AK16" s="116"/>
    </row>
    <row r="17" spans="1:37" ht="19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17"/>
      <c r="AK17" s="116"/>
    </row>
    <row r="18" spans="1:37" ht="19.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17"/>
      <c r="AK18" s="116"/>
    </row>
    <row r="19" spans="1:37" ht="19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17"/>
      <c r="AK19" s="116"/>
    </row>
    <row r="20" spans="1:37" ht="19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17"/>
      <c r="AK20" s="116"/>
    </row>
    <row r="21" spans="1:37" ht="19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17"/>
      <c r="AK21" s="116"/>
    </row>
    <row r="22" spans="1:37" ht="19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15"/>
      <c r="AI22" s="116"/>
      <c r="AJ22" s="117"/>
      <c r="AK22" s="116"/>
    </row>
    <row r="23" spans="1:37" ht="19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15"/>
      <c r="AI23" s="116"/>
      <c r="AJ23" s="117"/>
      <c r="AK23" s="116"/>
    </row>
    <row r="24" spans="1:37" ht="19.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15"/>
      <c r="AI24" s="116"/>
      <c r="AJ24" s="117"/>
      <c r="AK24" s="116"/>
    </row>
    <row r="25" spans="1:37" ht="19.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15"/>
      <c r="AI25" s="116"/>
      <c r="AJ25" s="117"/>
      <c r="AK25" s="116"/>
    </row>
    <row r="26" spans="1:37" ht="19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15"/>
      <c r="AI26" s="116"/>
      <c r="AJ26" s="117"/>
      <c r="AK26" s="116"/>
    </row>
    <row r="27" spans="1:37" ht="19.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15"/>
      <c r="AI27" s="116"/>
      <c r="AJ27" s="117"/>
      <c r="AK27" s="116"/>
    </row>
    <row r="28" spans="1:37" ht="19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15"/>
      <c r="AI28" s="116"/>
      <c r="AJ28" s="117"/>
      <c r="AK28" s="116"/>
    </row>
    <row r="29" spans="1:37" ht="19.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15"/>
      <c r="AI29" s="116"/>
      <c r="AJ29" s="117"/>
      <c r="AK29" s="116"/>
    </row>
    <row r="30" spans="1:37" ht="19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15"/>
      <c r="AI30" s="116"/>
      <c r="AJ30" s="117"/>
      <c r="AK30" s="116"/>
    </row>
    <row r="31" spans="1:37" ht="19.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15"/>
      <c r="AI31" s="116"/>
      <c r="AJ31" s="117"/>
      <c r="AK31" s="116"/>
    </row>
    <row r="32" spans="1:33" ht="19.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</row>
    <row r="33" spans="1:33" ht="19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</row>
    <row r="34" spans="1:33" ht="19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</row>
    <row r="35" spans="1:33" ht="19.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</row>
    <row r="36" spans="1:33" ht="19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</row>
    <row r="37" spans="1:33" ht="19.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</row>
    <row r="38" spans="1:33" ht="19.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</row>
    <row r="39" spans="1:33" ht="19.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</row>
    <row r="40" spans="1:33" ht="19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</row>
    <row r="41" spans="1:33" ht="19.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</row>
    <row r="42" spans="1:33" ht="19.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</row>
    <row r="43" spans="1:33" ht="19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</row>
    <row r="44" spans="1:33" ht="19.5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</row>
    <row r="45" spans="1:33" ht="19.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</row>
    <row r="46" spans="1:33" ht="19.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</row>
    <row r="47" spans="1:33" ht="19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</row>
    <row r="48" spans="1:33" ht="19.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</row>
    <row r="49" spans="1:33" ht="19.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</row>
    <row r="50" spans="1:33" ht="19.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</row>
    <row r="51" spans="1:33" ht="19.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</row>
    <row r="52" spans="1:33" ht="19.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</row>
    <row r="53" spans="1:33" ht="19.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</row>
    <row r="54" spans="1:33" ht="19.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</row>
    <row r="55" spans="1:33" ht="17.2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</row>
    <row r="56" spans="1:33" ht="17.2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</row>
  </sheetData>
  <sheetProtection/>
  <mergeCells count="1">
    <mergeCell ref="C1:D2"/>
  </mergeCells>
  <printOptions/>
  <pageMargins left="0.25" right="0.25" top="0.75" bottom="0.75" header="0.3" footer="0.3"/>
  <pageSetup fitToHeight="2" fitToWidth="1" horizontalDpi="300" verticalDpi="300" orientation="landscape" paperSize="9" scale="56" r:id="rId1"/>
  <headerFooter alignWithMargins="0">
    <oddHeader>&amp;R&amp;10&amp;P/&amp;N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="70" zoomScaleNormal="70" zoomScalePageLayoutView="0" workbookViewId="0" topLeftCell="A1">
      <pane xSplit="5" ySplit="4" topLeftCell="F5" activePane="bottomRight" state="frozen"/>
      <selection pane="topLeft" activeCell="A3" sqref="A3"/>
      <selection pane="topRight" activeCell="A3" sqref="A3"/>
      <selection pane="bottomLeft" activeCell="C6" sqref="C6"/>
      <selection pane="bottomRight" activeCell="X39" sqref="X39"/>
    </sheetView>
  </sheetViews>
  <sheetFormatPr defaultColWidth="9.00390625" defaultRowHeight="12.75"/>
  <cols>
    <col min="1" max="1" width="15.375" style="26" customWidth="1"/>
    <col min="2" max="2" width="9.125" style="27" hidden="1" customWidth="1"/>
    <col min="3" max="3" width="55.125" style="26" customWidth="1"/>
    <col min="4" max="4" width="22.50390625" style="26" customWidth="1"/>
    <col min="5" max="5" width="16.50390625" style="26" customWidth="1"/>
    <col min="6" max="6" width="11.50390625" style="29" bestFit="1" customWidth="1"/>
    <col min="7" max="7" width="7.50390625" style="27" customWidth="1"/>
    <col min="8" max="8" width="12.50390625" style="27" hidden="1" customWidth="1"/>
    <col min="9" max="9" width="7.375" style="27" hidden="1" customWidth="1"/>
    <col min="10" max="10" width="8.875" style="68" customWidth="1"/>
    <col min="11" max="11" width="11.50390625" style="27" customWidth="1"/>
    <col min="12" max="12" width="7.625" style="27" customWidth="1"/>
    <col min="13" max="13" width="13.125" style="27" hidden="1" customWidth="1"/>
    <col min="14" max="14" width="7.375" style="27" hidden="1" customWidth="1"/>
    <col min="15" max="15" width="7.50390625" style="68" customWidth="1"/>
    <col min="16" max="16" width="12.125" style="27" customWidth="1"/>
    <col min="17" max="17" width="7.50390625" style="27" bestFit="1" customWidth="1"/>
    <col min="18" max="18" width="5.50390625" style="27" customWidth="1"/>
    <col min="19" max="19" width="10.00390625" style="27" customWidth="1"/>
    <col min="20" max="20" width="11.50390625" style="27" hidden="1" customWidth="1"/>
    <col min="21" max="21" width="9.625" style="27" hidden="1" customWidth="1"/>
    <col min="22" max="22" width="10.00390625" style="68" bestFit="1" customWidth="1"/>
    <col min="23" max="23" width="11.875" style="27" customWidth="1"/>
    <col min="24" max="24" width="12.50390625" style="27" customWidth="1"/>
    <col min="25" max="25" width="7.625" style="27" customWidth="1"/>
    <col min="26" max="26" width="8.50390625" style="27" hidden="1" customWidth="1"/>
    <col min="27" max="27" width="8.625" style="27" hidden="1" customWidth="1"/>
    <col min="28" max="28" width="6.50390625" style="27" hidden="1" customWidth="1"/>
    <col min="29" max="29" width="8.625" style="68" hidden="1" customWidth="1"/>
    <col min="30" max="30" width="10.625" style="27" hidden="1" customWidth="1"/>
    <col min="31" max="16384" width="9.00390625" style="26" customWidth="1"/>
  </cols>
  <sheetData>
    <row r="1" spans="1:30" s="1" customFormat="1" ht="35.25" customHeight="1">
      <c r="A1" s="130" t="s">
        <v>98</v>
      </c>
      <c r="B1" s="130"/>
      <c r="C1" s="130"/>
      <c r="D1" s="130"/>
      <c r="E1" s="130"/>
      <c r="F1" s="70"/>
      <c r="G1" s="71" t="s">
        <v>20</v>
      </c>
      <c r="H1" s="72"/>
      <c r="I1" s="72"/>
      <c r="J1" s="73" t="s">
        <v>15</v>
      </c>
      <c r="K1" s="74" t="s">
        <v>21</v>
      </c>
      <c r="L1" s="71" t="s">
        <v>20</v>
      </c>
      <c r="M1" s="72"/>
      <c r="N1" s="72"/>
      <c r="O1" s="73" t="s">
        <v>15</v>
      </c>
      <c r="P1" s="74" t="s">
        <v>21</v>
      </c>
      <c r="Q1" s="69"/>
      <c r="R1" s="69"/>
      <c r="S1" s="71" t="s">
        <v>20</v>
      </c>
      <c r="T1" s="72"/>
      <c r="U1" s="72"/>
      <c r="V1" s="73" t="s">
        <v>15</v>
      </c>
      <c r="W1" s="74" t="s">
        <v>21</v>
      </c>
      <c r="X1" s="69"/>
      <c r="Y1" s="69"/>
      <c r="Z1" s="71" t="s">
        <v>20</v>
      </c>
      <c r="AA1" s="72"/>
      <c r="AB1" s="72"/>
      <c r="AC1" s="73" t="s">
        <v>15</v>
      </c>
      <c r="AD1" s="74" t="s">
        <v>21</v>
      </c>
    </row>
    <row r="2" spans="1:30" s="6" customFormat="1" ht="20.25" customHeight="1">
      <c r="A2" s="130"/>
      <c r="B2" s="130"/>
      <c r="C2" s="130"/>
      <c r="D2" s="130"/>
      <c r="E2" s="130"/>
      <c r="F2" s="77"/>
      <c r="G2" s="78">
        <v>1200</v>
      </c>
      <c r="H2" s="79"/>
      <c r="I2" s="79"/>
      <c r="J2" s="80">
        <v>100</v>
      </c>
      <c r="K2" s="81">
        <v>30</v>
      </c>
      <c r="L2" s="78">
        <v>1230</v>
      </c>
      <c r="M2" s="79"/>
      <c r="N2" s="79"/>
      <c r="O2" s="80">
        <v>110</v>
      </c>
      <c r="P2" s="81">
        <v>30</v>
      </c>
      <c r="Q2" s="76"/>
      <c r="R2" s="76"/>
      <c r="S2" s="78">
        <v>1080</v>
      </c>
      <c r="T2" s="79"/>
      <c r="U2" s="79"/>
      <c r="V2" s="80">
        <v>120</v>
      </c>
      <c r="W2" s="81">
        <v>30</v>
      </c>
      <c r="X2" s="76"/>
      <c r="Y2" s="76"/>
      <c r="Z2" s="78"/>
      <c r="AA2" s="79"/>
      <c r="AB2" s="79"/>
      <c r="AC2" s="80"/>
      <c r="AD2" s="81"/>
    </row>
    <row r="3" spans="1:30" s="38" customFormat="1" ht="43.5">
      <c r="A3" s="82" t="s">
        <v>0</v>
      </c>
      <c r="B3" s="82"/>
      <c r="C3" s="82" t="s">
        <v>25</v>
      </c>
      <c r="D3" s="83"/>
      <c r="E3" s="83"/>
      <c r="F3" s="84"/>
      <c r="G3" s="85"/>
      <c r="H3" s="86"/>
      <c r="I3" s="86"/>
      <c r="J3" s="87" t="s">
        <v>1</v>
      </c>
      <c r="K3" s="88"/>
      <c r="L3" s="89"/>
      <c r="M3" s="90"/>
      <c r="N3" s="90"/>
      <c r="O3" s="91" t="s">
        <v>2</v>
      </c>
      <c r="P3" s="92"/>
      <c r="Q3" s="93" t="s">
        <v>3</v>
      </c>
      <c r="R3" s="94" t="s">
        <v>3</v>
      </c>
      <c r="S3" s="89"/>
      <c r="T3" s="90"/>
      <c r="U3" s="90"/>
      <c r="V3" s="91" t="s">
        <v>4</v>
      </c>
      <c r="W3" s="92"/>
      <c r="X3" s="95" t="s">
        <v>5</v>
      </c>
      <c r="Y3" s="94" t="s">
        <v>5</v>
      </c>
      <c r="Z3" s="89"/>
      <c r="AA3" s="90"/>
      <c r="AB3" s="90"/>
      <c r="AC3" s="91" t="s">
        <v>6</v>
      </c>
      <c r="AD3" s="92"/>
    </row>
    <row r="4" spans="1:30" s="60" customFormat="1" ht="19.5" customHeight="1">
      <c r="A4" s="96" t="s">
        <v>7</v>
      </c>
      <c r="B4" s="97" t="s">
        <v>8</v>
      </c>
      <c r="C4" s="98" t="s">
        <v>18</v>
      </c>
      <c r="D4" s="98" t="s">
        <v>9</v>
      </c>
      <c r="E4" s="99" t="s">
        <v>10</v>
      </c>
      <c r="F4" s="96" t="s">
        <v>11</v>
      </c>
      <c r="G4" s="100" t="s">
        <v>12</v>
      </c>
      <c r="H4" s="101" t="s">
        <v>16</v>
      </c>
      <c r="I4" s="101" t="s">
        <v>17</v>
      </c>
      <c r="J4" s="102" t="s">
        <v>13</v>
      </c>
      <c r="K4" s="103" t="s">
        <v>7</v>
      </c>
      <c r="L4" s="100" t="s">
        <v>12</v>
      </c>
      <c r="M4" s="101" t="s">
        <v>16</v>
      </c>
      <c r="N4" s="101" t="s">
        <v>17</v>
      </c>
      <c r="O4" s="102" t="s">
        <v>13</v>
      </c>
      <c r="P4" s="103" t="s">
        <v>7</v>
      </c>
      <c r="Q4" s="104" t="s">
        <v>13</v>
      </c>
      <c r="R4" s="105" t="s">
        <v>14</v>
      </c>
      <c r="S4" s="100" t="s">
        <v>12</v>
      </c>
      <c r="T4" s="101" t="s">
        <v>16</v>
      </c>
      <c r="U4" s="101" t="s">
        <v>17</v>
      </c>
      <c r="V4" s="102" t="s">
        <v>13</v>
      </c>
      <c r="W4" s="103" t="s">
        <v>7</v>
      </c>
      <c r="X4" s="106" t="s">
        <v>13</v>
      </c>
      <c r="Y4" s="105" t="s">
        <v>14</v>
      </c>
      <c r="Z4" s="100" t="s">
        <v>12</v>
      </c>
      <c r="AA4" s="101" t="s">
        <v>16</v>
      </c>
      <c r="AB4" s="101" t="s">
        <v>17</v>
      </c>
      <c r="AC4" s="102" t="s">
        <v>13</v>
      </c>
      <c r="AD4" s="103" t="s">
        <v>7</v>
      </c>
    </row>
    <row r="5" spans="1:30" s="64" customFormat="1" ht="19.5" customHeight="1">
      <c r="A5" s="108">
        <f aca="true" t="shared" si="0" ref="A5:A36">IF(F5=0,"",RANK(F5,$F$5:$F$53,0))</f>
        <v>1</v>
      </c>
      <c r="B5" s="109">
        <v>29</v>
      </c>
      <c r="C5" s="124" t="s">
        <v>93</v>
      </c>
      <c r="D5" s="111" t="s">
        <v>29</v>
      </c>
      <c r="E5" s="112"/>
      <c r="F5" s="108">
        <f>J5+O5+V5</f>
        <v>2847.1544715447153</v>
      </c>
      <c r="G5" s="113">
        <v>28</v>
      </c>
      <c r="H5" s="114">
        <f aca="true" t="shared" si="1" ref="H5:H39">(1000*((G$2+MIN(G$5:G$53)-G5)/G$2))</f>
        <v>1000</v>
      </c>
      <c r="I5" s="114" t="b">
        <f aca="true" t="shared" si="2" ref="I5:I39">ISERROR(H5)</f>
        <v>0</v>
      </c>
      <c r="J5" s="115">
        <f aca="true" t="shared" si="3" ref="J5:J38">IF(I5=FALSE(),IF(H5&gt;0,H5,1),0)</f>
        <v>1000</v>
      </c>
      <c r="K5" s="116">
        <f aca="true" t="shared" si="4" ref="K5:K39">IF(J5=0,"",RANK(J5,J$5:J$53,0))</f>
        <v>1</v>
      </c>
      <c r="L5" s="113">
        <v>218</v>
      </c>
      <c r="M5" s="114">
        <f aca="true" t="shared" si="5" ref="M5:M39">(1000*((L$2+MIN(L$5:L$53)-L5)/L$2))</f>
        <v>847.1544715447154</v>
      </c>
      <c r="N5" s="114" t="b">
        <f aca="true" t="shared" si="6" ref="N5:N39">ISERROR(M5)</f>
        <v>0</v>
      </c>
      <c r="O5" s="115">
        <f aca="true" t="shared" si="7" ref="O5:O38">IF(N5=FALSE(),IF(M5&gt;0,M5,1),0)</f>
        <v>847.1544715447154</v>
      </c>
      <c r="P5" s="116">
        <f aca="true" t="shared" si="8" ref="P5:P39">IF(O5=0,"",RANK(O5,O$5:O$53,0))</f>
        <v>13</v>
      </c>
      <c r="Q5" s="117">
        <f aca="true" t="shared" si="9" ref="Q5:Q38">J5+O5</f>
        <v>1847.1544715447153</v>
      </c>
      <c r="R5" s="116">
        <f aca="true" t="shared" si="10" ref="R5:R39">IF(Q5=0,"",RANK(Q5,Q$5:Q$53,0))</f>
        <v>5</v>
      </c>
      <c r="S5" s="113">
        <v>0</v>
      </c>
      <c r="T5" s="114">
        <f aca="true" t="shared" si="11" ref="T5:T39">1000*((S$2+MIN(S$5:S$54)-S5)/S$2)</f>
        <v>1000</v>
      </c>
      <c r="U5" s="114" t="b">
        <f aca="true" t="shared" si="12" ref="U5:U39">ISERROR(T5)</f>
        <v>0</v>
      </c>
      <c r="V5" s="115">
        <f aca="true" t="shared" si="13" ref="V5:V38">IF(U5=FALSE(),IF(T5&gt;0,T5,1),0)</f>
        <v>1000</v>
      </c>
      <c r="W5" s="116">
        <f aca="true" t="shared" si="14" ref="W5:W39">IF(V5=0,"",RANK(V5,V$5:V$54,0))</f>
        <v>1</v>
      </c>
      <c r="X5" s="117">
        <f aca="true" t="shared" si="15" ref="X5:X38">J5+O5+V5</f>
        <v>2847.1544715447153</v>
      </c>
      <c r="Y5" s="116">
        <f aca="true" t="shared" si="16" ref="Y5:Y39">IF(X5=0,"",RANK(X5,X$5:X$54,0))</f>
        <v>1</v>
      </c>
      <c r="Z5" s="113"/>
      <c r="AA5" s="114"/>
      <c r="AB5" s="114"/>
      <c r="AC5" s="115"/>
      <c r="AD5" s="116"/>
    </row>
    <row r="6" spans="1:30" s="64" customFormat="1" ht="19.5" customHeight="1">
      <c r="A6" s="108">
        <f t="shared" si="0"/>
        <v>2</v>
      </c>
      <c r="B6" s="118">
        <v>25</v>
      </c>
      <c r="C6" s="121" t="s">
        <v>89</v>
      </c>
      <c r="D6" s="120" t="s">
        <v>77</v>
      </c>
      <c r="E6" s="121"/>
      <c r="F6" s="108">
        <f aca="true" t="shared" si="17" ref="F6:F38">J6+O6+V6</f>
        <v>2819.5731707317073</v>
      </c>
      <c r="G6" s="113">
        <v>135</v>
      </c>
      <c r="H6" s="114">
        <f t="shared" si="1"/>
        <v>910.8333333333334</v>
      </c>
      <c r="I6" s="114" t="b">
        <f t="shared" si="2"/>
        <v>0</v>
      </c>
      <c r="J6" s="115">
        <f t="shared" si="3"/>
        <v>910.8333333333334</v>
      </c>
      <c r="K6" s="116">
        <f t="shared" si="4"/>
        <v>17</v>
      </c>
      <c r="L6" s="113">
        <v>132</v>
      </c>
      <c r="M6" s="114">
        <f t="shared" si="5"/>
        <v>917.0731707317074</v>
      </c>
      <c r="N6" s="114" t="b">
        <f t="shared" si="6"/>
        <v>0</v>
      </c>
      <c r="O6" s="115">
        <f t="shared" si="7"/>
        <v>917.0731707317074</v>
      </c>
      <c r="P6" s="116">
        <f t="shared" si="8"/>
        <v>4</v>
      </c>
      <c r="Q6" s="117">
        <f t="shared" si="9"/>
        <v>1827.9065040650407</v>
      </c>
      <c r="R6" s="116">
        <f t="shared" si="10"/>
        <v>8</v>
      </c>
      <c r="S6" s="113">
        <v>9</v>
      </c>
      <c r="T6" s="114">
        <f t="shared" si="11"/>
        <v>991.6666666666667</v>
      </c>
      <c r="U6" s="114" t="b">
        <f t="shared" si="12"/>
        <v>0</v>
      </c>
      <c r="V6" s="115">
        <f t="shared" si="13"/>
        <v>991.6666666666667</v>
      </c>
      <c r="W6" s="116">
        <f t="shared" si="14"/>
        <v>7</v>
      </c>
      <c r="X6" s="117">
        <f t="shared" si="15"/>
        <v>2819.5731707317073</v>
      </c>
      <c r="Y6" s="116">
        <f t="shared" si="16"/>
        <v>2</v>
      </c>
      <c r="Z6" s="113"/>
      <c r="AA6" s="114"/>
      <c r="AB6" s="114"/>
      <c r="AC6" s="115"/>
      <c r="AD6" s="116"/>
    </row>
    <row r="7" spans="1:30" s="64" customFormat="1" ht="19.5" customHeight="1">
      <c r="A7" s="108">
        <f t="shared" si="0"/>
        <v>3</v>
      </c>
      <c r="B7" s="109">
        <v>24</v>
      </c>
      <c r="C7" s="121" t="s">
        <v>88</v>
      </c>
      <c r="D7" s="120" t="s">
        <v>77</v>
      </c>
      <c r="E7" s="121"/>
      <c r="F7" s="108">
        <f t="shared" si="17"/>
        <v>2778.028455284553</v>
      </c>
      <c r="G7" s="113">
        <v>129</v>
      </c>
      <c r="H7" s="114">
        <f t="shared" si="1"/>
        <v>915.8333333333334</v>
      </c>
      <c r="I7" s="114" t="b">
        <f t="shared" si="2"/>
        <v>0</v>
      </c>
      <c r="J7" s="115">
        <f t="shared" si="3"/>
        <v>915.8333333333334</v>
      </c>
      <c r="K7" s="116">
        <f t="shared" si="4"/>
        <v>15</v>
      </c>
      <c r="L7" s="113">
        <v>138</v>
      </c>
      <c r="M7" s="114">
        <f t="shared" si="5"/>
        <v>912.1951219512196</v>
      </c>
      <c r="N7" s="114" t="b">
        <f t="shared" si="6"/>
        <v>0</v>
      </c>
      <c r="O7" s="115">
        <f t="shared" si="7"/>
        <v>912.1951219512196</v>
      </c>
      <c r="P7" s="116">
        <f t="shared" si="8"/>
        <v>5</v>
      </c>
      <c r="Q7" s="117">
        <f t="shared" si="9"/>
        <v>1828.0284552845528</v>
      </c>
      <c r="R7" s="116">
        <f t="shared" si="10"/>
        <v>7</v>
      </c>
      <c r="S7" s="113">
        <v>54</v>
      </c>
      <c r="T7" s="114">
        <f t="shared" si="11"/>
        <v>950</v>
      </c>
      <c r="U7" s="114" t="b">
        <f t="shared" si="12"/>
        <v>0</v>
      </c>
      <c r="V7" s="115">
        <f t="shared" si="13"/>
        <v>950</v>
      </c>
      <c r="W7" s="116">
        <f t="shared" si="14"/>
        <v>9</v>
      </c>
      <c r="X7" s="117">
        <f t="shared" si="15"/>
        <v>2778.028455284553</v>
      </c>
      <c r="Y7" s="116">
        <f t="shared" si="16"/>
        <v>3</v>
      </c>
      <c r="Z7" s="113"/>
      <c r="AA7" s="114"/>
      <c r="AB7" s="114"/>
      <c r="AC7" s="115"/>
      <c r="AD7" s="116"/>
    </row>
    <row r="8" spans="1:30" s="64" customFormat="1" ht="19.5" customHeight="1">
      <c r="A8" s="108">
        <f t="shared" si="0"/>
        <v>4</v>
      </c>
      <c r="B8" s="118">
        <v>8</v>
      </c>
      <c r="C8" s="119" t="s">
        <v>73</v>
      </c>
      <c r="D8" s="120" t="s">
        <v>74</v>
      </c>
      <c r="E8" s="121"/>
      <c r="F8" s="108">
        <f t="shared" si="17"/>
        <v>2723.5569105691056</v>
      </c>
      <c r="G8" s="113">
        <v>129</v>
      </c>
      <c r="H8" s="114">
        <f t="shared" si="1"/>
        <v>915.8333333333334</v>
      </c>
      <c r="I8" s="114" t="b">
        <f t="shared" si="2"/>
        <v>0</v>
      </c>
      <c r="J8" s="115">
        <f t="shared" si="3"/>
        <v>915.8333333333334</v>
      </c>
      <c r="K8" s="116">
        <f t="shared" si="4"/>
        <v>15</v>
      </c>
      <c r="L8" s="113">
        <v>205</v>
      </c>
      <c r="M8" s="114">
        <f t="shared" si="5"/>
        <v>857.7235772357723</v>
      </c>
      <c r="N8" s="114" t="b">
        <f t="shared" si="6"/>
        <v>0</v>
      </c>
      <c r="O8" s="115">
        <f t="shared" si="7"/>
        <v>857.7235772357723</v>
      </c>
      <c r="P8" s="116">
        <f t="shared" si="8"/>
        <v>10</v>
      </c>
      <c r="Q8" s="117">
        <f t="shared" si="9"/>
        <v>1773.5569105691056</v>
      </c>
      <c r="R8" s="116">
        <f t="shared" si="10"/>
        <v>10</v>
      </c>
      <c r="S8" s="113">
        <v>54</v>
      </c>
      <c r="T8" s="114">
        <f t="shared" si="11"/>
        <v>950</v>
      </c>
      <c r="U8" s="114" t="b">
        <f t="shared" si="12"/>
        <v>0</v>
      </c>
      <c r="V8" s="115">
        <f t="shared" si="13"/>
        <v>950</v>
      </c>
      <c r="W8" s="116">
        <f t="shared" si="14"/>
        <v>9</v>
      </c>
      <c r="X8" s="117">
        <f t="shared" si="15"/>
        <v>2723.5569105691056</v>
      </c>
      <c r="Y8" s="116">
        <f t="shared" si="16"/>
        <v>4</v>
      </c>
      <c r="Z8" s="113"/>
      <c r="AA8" s="114"/>
      <c r="AB8" s="114"/>
      <c r="AC8" s="115"/>
      <c r="AD8" s="116"/>
    </row>
    <row r="9" spans="1:30" s="64" customFormat="1" ht="19.5" customHeight="1">
      <c r="A9" s="108">
        <f t="shared" si="0"/>
        <v>5</v>
      </c>
      <c r="B9" s="109">
        <v>28</v>
      </c>
      <c r="C9" s="121" t="s">
        <v>92</v>
      </c>
      <c r="D9" s="120" t="s">
        <v>29</v>
      </c>
      <c r="E9" s="121"/>
      <c r="F9" s="108">
        <f t="shared" si="17"/>
        <v>2711.528906955736</v>
      </c>
      <c r="G9" s="113">
        <v>33</v>
      </c>
      <c r="H9" s="114">
        <f t="shared" si="1"/>
        <v>995.8333333333334</v>
      </c>
      <c r="I9" s="114" t="b">
        <f t="shared" si="2"/>
        <v>0</v>
      </c>
      <c r="J9" s="115">
        <f t="shared" si="3"/>
        <v>995.8333333333334</v>
      </c>
      <c r="K9" s="116">
        <f t="shared" si="4"/>
        <v>3</v>
      </c>
      <c r="L9" s="113">
        <v>210</v>
      </c>
      <c r="M9" s="114">
        <f t="shared" si="5"/>
        <v>853.6585365853658</v>
      </c>
      <c r="N9" s="114" t="b">
        <f t="shared" si="6"/>
        <v>0</v>
      </c>
      <c r="O9" s="115">
        <f t="shared" si="7"/>
        <v>853.6585365853658</v>
      </c>
      <c r="P9" s="116">
        <f t="shared" si="8"/>
        <v>12</v>
      </c>
      <c r="Q9" s="117">
        <f t="shared" si="9"/>
        <v>1849.4918699186992</v>
      </c>
      <c r="R9" s="116">
        <f t="shared" si="10"/>
        <v>4</v>
      </c>
      <c r="S9" s="113">
        <v>149</v>
      </c>
      <c r="T9" s="114">
        <f t="shared" si="11"/>
        <v>862.0370370370371</v>
      </c>
      <c r="U9" s="114" t="b">
        <f t="shared" si="12"/>
        <v>0</v>
      </c>
      <c r="V9" s="115">
        <f t="shared" si="13"/>
        <v>862.0370370370371</v>
      </c>
      <c r="W9" s="116">
        <f t="shared" si="14"/>
        <v>18</v>
      </c>
      <c r="X9" s="117">
        <f t="shared" si="15"/>
        <v>2711.528906955736</v>
      </c>
      <c r="Y9" s="116">
        <f t="shared" si="16"/>
        <v>5</v>
      </c>
      <c r="Z9" s="113"/>
      <c r="AA9" s="114"/>
      <c r="AB9" s="114"/>
      <c r="AC9" s="115"/>
      <c r="AD9" s="116"/>
    </row>
    <row r="10" spans="1:30" s="64" customFormat="1" ht="19.5" customHeight="1">
      <c r="A10" s="108">
        <f t="shared" si="0"/>
        <v>6</v>
      </c>
      <c r="B10" s="118">
        <v>10</v>
      </c>
      <c r="C10" s="119" t="s">
        <v>99</v>
      </c>
      <c r="D10" s="120" t="s">
        <v>41</v>
      </c>
      <c r="E10" s="121"/>
      <c r="F10" s="108">
        <f t="shared" si="17"/>
        <v>2692.2357723577234</v>
      </c>
      <c r="G10" s="113">
        <v>90</v>
      </c>
      <c r="H10" s="114">
        <f t="shared" si="1"/>
        <v>948.3333333333334</v>
      </c>
      <c r="I10" s="114" t="b">
        <f t="shared" si="2"/>
        <v>0</v>
      </c>
      <c r="J10" s="115">
        <f t="shared" si="3"/>
        <v>948.3333333333334</v>
      </c>
      <c r="K10" s="116">
        <f t="shared" si="4"/>
        <v>11</v>
      </c>
      <c r="L10" s="113">
        <v>345</v>
      </c>
      <c r="M10" s="114">
        <f t="shared" si="5"/>
        <v>743.9024390243902</v>
      </c>
      <c r="N10" s="114" t="b">
        <f t="shared" si="6"/>
        <v>0</v>
      </c>
      <c r="O10" s="115">
        <f t="shared" si="7"/>
        <v>743.9024390243902</v>
      </c>
      <c r="P10" s="116">
        <f t="shared" si="8"/>
        <v>16</v>
      </c>
      <c r="Q10" s="117">
        <f t="shared" si="9"/>
        <v>1692.2357723577236</v>
      </c>
      <c r="R10" s="116">
        <f t="shared" si="10"/>
        <v>15</v>
      </c>
      <c r="S10" s="113">
        <v>0</v>
      </c>
      <c r="T10" s="114">
        <f t="shared" si="11"/>
        <v>1000</v>
      </c>
      <c r="U10" s="114" t="b">
        <f t="shared" si="12"/>
        <v>0</v>
      </c>
      <c r="V10" s="115">
        <f t="shared" si="13"/>
        <v>1000</v>
      </c>
      <c r="W10" s="116">
        <f t="shared" si="14"/>
        <v>1</v>
      </c>
      <c r="X10" s="117">
        <f t="shared" si="15"/>
        <v>2692.2357723577234</v>
      </c>
      <c r="Y10" s="116">
        <f t="shared" si="16"/>
        <v>6</v>
      </c>
      <c r="Z10" s="113"/>
      <c r="AA10" s="114"/>
      <c r="AB10" s="114"/>
      <c r="AC10" s="115"/>
      <c r="AD10" s="116"/>
    </row>
    <row r="11" spans="1:30" s="64" customFormat="1" ht="19.5" customHeight="1">
      <c r="A11" s="108">
        <f t="shared" si="0"/>
        <v>7</v>
      </c>
      <c r="B11" s="109">
        <v>11</v>
      </c>
      <c r="C11" s="119" t="s">
        <v>76</v>
      </c>
      <c r="D11" s="120" t="s">
        <v>77</v>
      </c>
      <c r="E11" s="121"/>
      <c r="F11" s="108">
        <f t="shared" si="17"/>
        <v>2691.8383017163505</v>
      </c>
      <c r="G11" s="113">
        <v>64</v>
      </c>
      <c r="H11" s="114">
        <f t="shared" si="1"/>
        <v>970</v>
      </c>
      <c r="I11" s="114" t="b">
        <f t="shared" si="2"/>
        <v>0</v>
      </c>
      <c r="J11" s="115">
        <f t="shared" si="3"/>
        <v>970</v>
      </c>
      <c r="K11" s="116">
        <f t="shared" si="4"/>
        <v>7</v>
      </c>
      <c r="L11" s="113">
        <v>207</v>
      </c>
      <c r="M11" s="114">
        <f t="shared" si="5"/>
        <v>856.0975609756098</v>
      </c>
      <c r="N11" s="114" t="b">
        <f t="shared" si="6"/>
        <v>0</v>
      </c>
      <c r="O11" s="115">
        <f t="shared" si="7"/>
        <v>856.0975609756098</v>
      </c>
      <c r="P11" s="116">
        <f t="shared" si="8"/>
        <v>11</v>
      </c>
      <c r="Q11" s="117">
        <f t="shared" si="9"/>
        <v>1826.0975609756097</v>
      </c>
      <c r="R11" s="116">
        <f t="shared" si="10"/>
        <v>9</v>
      </c>
      <c r="S11" s="113">
        <v>145</v>
      </c>
      <c r="T11" s="114">
        <f t="shared" si="11"/>
        <v>865.7407407407406</v>
      </c>
      <c r="U11" s="114" t="b">
        <f t="shared" si="12"/>
        <v>0</v>
      </c>
      <c r="V11" s="115">
        <f t="shared" si="13"/>
        <v>865.7407407407406</v>
      </c>
      <c r="W11" s="116">
        <f t="shared" si="14"/>
        <v>17</v>
      </c>
      <c r="X11" s="117">
        <f t="shared" si="15"/>
        <v>2691.8383017163505</v>
      </c>
      <c r="Y11" s="116">
        <f t="shared" si="16"/>
        <v>7</v>
      </c>
      <c r="Z11" s="113"/>
      <c r="AA11" s="114"/>
      <c r="AB11" s="114"/>
      <c r="AC11" s="115"/>
      <c r="AD11" s="116"/>
    </row>
    <row r="12" spans="1:30" s="64" customFormat="1" ht="19.5" customHeight="1">
      <c r="A12" s="108">
        <f t="shared" si="0"/>
        <v>8</v>
      </c>
      <c r="B12" s="118">
        <v>22</v>
      </c>
      <c r="C12" s="121" t="s">
        <v>86</v>
      </c>
      <c r="D12" s="120" t="s">
        <v>29</v>
      </c>
      <c r="E12" s="121"/>
      <c r="F12" s="108">
        <f t="shared" si="17"/>
        <v>2679.2524841915088</v>
      </c>
      <c r="G12" s="113">
        <v>31</v>
      </c>
      <c r="H12" s="114">
        <f t="shared" si="1"/>
        <v>997.5</v>
      </c>
      <c r="I12" s="114" t="b">
        <f t="shared" si="2"/>
        <v>0</v>
      </c>
      <c r="J12" s="115">
        <f t="shared" si="3"/>
        <v>997.5</v>
      </c>
      <c r="K12" s="116">
        <f t="shared" si="4"/>
        <v>2</v>
      </c>
      <c r="L12" s="113">
        <v>221</v>
      </c>
      <c r="M12" s="114">
        <f t="shared" si="5"/>
        <v>844.7154471544716</v>
      </c>
      <c r="N12" s="114" t="b">
        <f t="shared" si="6"/>
        <v>0</v>
      </c>
      <c r="O12" s="115">
        <f t="shared" si="7"/>
        <v>844.7154471544716</v>
      </c>
      <c r="P12" s="116">
        <f t="shared" si="8"/>
        <v>14</v>
      </c>
      <c r="Q12" s="117">
        <f t="shared" si="9"/>
        <v>1842.2154471544716</v>
      </c>
      <c r="R12" s="116">
        <f t="shared" si="10"/>
        <v>6</v>
      </c>
      <c r="S12" s="113">
        <v>176</v>
      </c>
      <c r="T12" s="114">
        <f t="shared" si="11"/>
        <v>837.0370370370371</v>
      </c>
      <c r="U12" s="114" t="b">
        <f t="shared" si="12"/>
        <v>0</v>
      </c>
      <c r="V12" s="115">
        <f t="shared" si="13"/>
        <v>837.0370370370371</v>
      </c>
      <c r="W12" s="116">
        <f t="shared" si="14"/>
        <v>19</v>
      </c>
      <c r="X12" s="117">
        <f t="shared" si="15"/>
        <v>2679.2524841915088</v>
      </c>
      <c r="Y12" s="116">
        <f t="shared" si="16"/>
        <v>8</v>
      </c>
      <c r="Z12" s="113"/>
      <c r="AA12" s="114"/>
      <c r="AB12" s="114"/>
      <c r="AC12" s="115"/>
      <c r="AD12" s="116"/>
    </row>
    <row r="13" spans="1:30" s="64" customFormat="1" ht="19.5" customHeight="1">
      <c r="A13" s="108">
        <f t="shared" si="0"/>
        <v>9</v>
      </c>
      <c r="B13" s="109">
        <v>27</v>
      </c>
      <c r="C13" s="121" t="s">
        <v>91</v>
      </c>
      <c r="D13" s="120" t="s">
        <v>39</v>
      </c>
      <c r="E13" s="121"/>
      <c r="F13" s="108">
        <f t="shared" si="17"/>
        <v>2665.813008130081</v>
      </c>
      <c r="G13" s="113">
        <v>90</v>
      </c>
      <c r="H13" s="114">
        <f t="shared" si="1"/>
        <v>948.3333333333334</v>
      </c>
      <c r="I13" s="114" t="b">
        <f t="shared" si="2"/>
        <v>0</v>
      </c>
      <c r="J13" s="115">
        <f t="shared" si="3"/>
        <v>948.3333333333334</v>
      </c>
      <c r="K13" s="116">
        <f t="shared" si="4"/>
        <v>11</v>
      </c>
      <c r="L13" s="113">
        <v>275</v>
      </c>
      <c r="M13" s="114">
        <f t="shared" si="5"/>
        <v>800.8130081300812</v>
      </c>
      <c r="N13" s="114" t="b">
        <f t="shared" si="6"/>
        <v>0</v>
      </c>
      <c r="O13" s="115">
        <f t="shared" si="7"/>
        <v>800.8130081300812</v>
      </c>
      <c r="P13" s="116">
        <f t="shared" si="8"/>
        <v>15</v>
      </c>
      <c r="Q13" s="117">
        <f t="shared" si="9"/>
        <v>1749.1463414634145</v>
      </c>
      <c r="R13" s="116">
        <f t="shared" si="10"/>
        <v>12</v>
      </c>
      <c r="S13" s="113">
        <v>90</v>
      </c>
      <c r="T13" s="114">
        <f t="shared" si="11"/>
        <v>916.6666666666666</v>
      </c>
      <c r="U13" s="114" t="b">
        <f t="shared" si="12"/>
        <v>0</v>
      </c>
      <c r="V13" s="115">
        <f t="shared" si="13"/>
        <v>916.6666666666666</v>
      </c>
      <c r="W13" s="116">
        <f t="shared" si="14"/>
        <v>13</v>
      </c>
      <c r="X13" s="117">
        <f t="shared" si="15"/>
        <v>2665.813008130081</v>
      </c>
      <c r="Y13" s="116">
        <f t="shared" si="16"/>
        <v>9</v>
      </c>
      <c r="Z13" s="113"/>
      <c r="AA13" s="114"/>
      <c r="AB13" s="114"/>
      <c r="AC13" s="115"/>
      <c r="AD13" s="116"/>
    </row>
    <row r="14" spans="1:30" s="64" customFormat="1" ht="19.5" customHeight="1">
      <c r="A14" s="108">
        <f t="shared" si="0"/>
        <v>10</v>
      </c>
      <c r="B14" s="118">
        <v>19</v>
      </c>
      <c r="C14" s="119" t="s">
        <v>83</v>
      </c>
      <c r="D14" s="120" t="s">
        <v>95</v>
      </c>
      <c r="E14" s="121"/>
      <c r="F14" s="108">
        <f t="shared" si="17"/>
        <v>2645.2235772357726</v>
      </c>
      <c r="G14" s="113">
        <v>83</v>
      </c>
      <c r="H14" s="114">
        <f t="shared" si="1"/>
        <v>954.1666666666667</v>
      </c>
      <c r="I14" s="114" t="b">
        <f t="shared" si="2"/>
        <v>0</v>
      </c>
      <c r="J14" s="115">
        <f t="shared" si="3"/>
        <v>954.1666666666667</v>
      </c>
      <c r="K14" s="116">
        <f t="shared" si="4"/>
        <v>10</v>
      </c>
      <c r="L14" s="113">
        <v>410</v>
      </c>
      <c r="M14" s="114">
        <f t="shared" si="5"/>
        <v>691.0569105691056</v>
      </c>
      <c r="N14" s="114" t="b">
        <f t="shared" si="6"/>
        <v>0</v>
      </c>
      <c r="O14" s="115">
        <f t="shared" si="7"/>
        <v>691.0569105691056</v>
      </c>
      <c r="P14" s="116">
        <f t="shared" si="8"/>
        <v>17</v>
      </c>
      <c r="Q14" s="117">
        <f t="shared" si="9"/>
        <v>1645.2235772357724</v>
      </c>
      <c r="R14" s="116">
        <f t="shared" si="10"/>
        <v>16</v>
      </c>
      <c r="S14" s="113">
        <v>0</v>
      </c>
      <c r="T14" s="114">
        <f t="shared" si="11"/>
        <v>1000</v>
      </c>
      <c r="U14" s="114" t="b">
        <f t="shared" si="12"/>
        <v>0</v>
      </c>
      <c r="V14" s="115">
        <f t="shared" si="13"/>
        <v>1000</v>
      </c>
      <c r="W14" s="116">
        <f t="shared" si="14"/>
        <v>1</v>
      </c>
      <c r="X14" s="117">
        <f t="shared" si="15"/>
        <v>2645.2235772357726</v>
      </c>
      <c r="Y14" s="116">
        <f t="shared" si="16"/>
        <v>10</v>
      </c>
      <c r="Z14" s="113"/>
      <c r="AA14" s="114"/>
      <c r="AB14" s="114"/>
      <c r="AC14" s="115"/>
      <c r="AD14" s="116"/>
    </row>
    <row r="15" spans="1:30" s="64" customFormat="1" ht="19.5" customHeight="1">
      <c r="A15" s="108">
        <f t="shared" si="0"/>
        <v>11</v>
      </c>
      <c r="B15" s="109">
        <v>16</v>
      </c>
      <c r="C15" s="119" t="s">
        <v>81</v>
      </c>
      <c r="D15" s="120" t="s">
        <v>77</v>
      </c>
      <c r="E15" s="121"/>
      <c r="F15" s="108">
        <f t="shared" si="17"/>
        <v>2641.872177055104</v>
      </c>
      <c r="G15" s="113">
        <v>229</v>
      </c>
      <c r="H15" s="114">
        <f t="shared" si="1"/>
        <v>832.5</v>
      </c>
      <c r="I15" s="114" t="b">
        <f t="shared" si="2"/>
        <v>0</v>
      </c>
      <c r="J15" s="115">
        <f t="shared" si="3"/>
        <v>832.5</v>
      </c>
      <c r="K15" s="116">
        <f t="shared" si="4"/>
        <v>22</v>
      </c>
      <c r="L15" s="113">
        <v>195</v>
      </c>
      <c r="M15" s="114">
        <f t="shared" si="5"/>
        <v>865.8536585365854</v>
      </c>
      <c r="N15" s="114" t="b">
        <f t="shared" si="6"/>
        <v>0</v>
      </c>
      <c r="O15" s="115">
        <f t="shared" si="7"/>
        <v>865.8536585365854</v>
      </c>
      <c r="P15" s="116">
        <f t="shared" si="8"/>
        <v>9</v>
      </c>
      <c r="Q15" s="117">
        <f t="shared" si="9"/>
        <v>1698.3536585365855</v>
      </c>
      <c r="R15" s="116">
        <f t="shared" si="10"/>
        <v>14</v>
      </c>
      <c r="S15" s="113">
        <v>61</v>
      </c>
      <c r="T15" s="114">
        <f t="shared" si="11"/>
        <v>943.5185185185186</v>
      </c>
      <c r="U15" s="114" t="b">
        <f t="shared" si="12"/>
        <v>0</v>
      </c>
      <c r="V15" s="115">
        <f t="shared" si="13"/>
        <v>943.5185185185186</v>
      </c>
      <c r="W15" s="116">
        <f t="shared" si="14"/>
        <v>11</v>
      </c>
      <c r="X15" s="117">
        <f t="shared" si="15"/>
        <v>2641.872177055104</v>
      </c>
      <c r="Y15" s="116">
        <f t="shared" si="16"/>
        <v>11</v>
      </c>
      <c r="Z15" s="113"/>
      <c r="AA15" s="114"/>
      <c r="AB15" s="114"/>
      <c r="AC15" s="115"/>
      <c r="AD15" s="116"/>
    </row>
    <row r="16" spans="1:30" s="64" customFormat="1" ht="19.5" customHeight="1">
      <c r="A16" s="108">
        <f t="shared" si="0"/>
        <v>12</v>
      </c>
      <c r="B16" s="118">
        <v>14</v>
      </c>
      <c r="C16" s="119" t="s">
        <v>80</v>
      </c>
      <c r="D16" s="120" t="s">
        <v>64</v>
      </c>
      <c r="E16" s="121"/>
      <c r="F16" s="108">
        <f t="shared" si="17"/>
        <v>2630.623306233062</v>
      </c>
      <c r="G16" s="113">
        <v>198</v>
      </c>
      <c r="H16" s="114">
        <f t="shared" si="1"/>
        <v>858.3333333333333</v>
      </c>
      <c r="I16" s="114" t="b">
        <f t="shared" si="2"/>
        <v>0</v>
      </c>
      <c r="J16" s="115">
        <f t="shared" si="3"/>
        <v>858.3333333333333</v>
      </c>
      <c r="K16" s="116">
        <f t="shared" si="4"/>
        <v>19</v>
      </c>
      <c r="L16" s="113">
        <v>170</v>
      </c>
      <c r="M16" s="114">
        <f t="shared" si="5"/>
        <v>886.178861788618</v>
      </c>
      <c r="N16" s="114" t="b">
        <f t="shared" si="6"/>
        <v>0</v>
      </c>
      <c r="O16" s="115">
        <f t="shared" si="7"/>
        <v>886.178861788618</v>
      </c>
      <c r="P16" s="116">
        <f t="shared" si="8"/>
        <v>7</v>
      </c>
      <c r="Q16" s="117">
        <f t="shared" si="9"/>
        <v>1744.5121951219512</v>
      </c>
      <c r="R16" s="116">
        <f t="shared" si="10"/>
        <v>13</v>
      </c>
      <c r="S16" s="113">
        <v>123</v>
      </c>
      <c r="T16" s="114">
        <f t="shared" si="11"/>
        <v>886.1111111111111</v>
      </c>
      <c r="U16" s="114" t="b">
        <f t="shared" si="12"/>
        <v>0</v>
      </c>
      <c r="V16" s="115">
        <f t="shared" si="13"/>
        <v>886.1111111111111</v>
      </c>
      <c r="W16" s="116">
        <f t="shared" si="14"/>
        <v>15</v>
      </c>
      <c r="X16" s="125">
        <f t="shared" si="15"/>
        <v>2630.623306233062</v>
      </c>
      <c r="Y16" s="126">
        <f t="shared" si="16"/>
        <v>12</v>
      </c>
      <c r="Z16" s="113"/>
      <c r="AA16" s="114"/>
      <c r="AB16" s="114"/>
      <c r="AC16" s="115"/>
      <c r="AD16" s="116"/>
    </row>
    <row r="17" spans="1:30" s="64" customFormat="1" ht="19.5" customHeight="1">
      <c r="A17" s="108">
        <f t="shared" si="0"/>
        <v>13</v>
      </c>
      <c r="B17" s="109">
        <v>30</v>
      </c>
      <c r="C17" s="121" t="s">
        <v>31</v>
      </c>
      <c r="D17" s="120" t="s">
        <v>29</v>
      </c>
      <c r="E17" s="121"/>
      <c r="F17" s="108">
        <f t="shared" si="17"/>
        <v>2601.6463414634145</v>
      </c>
      <c r="G17" s="113">
        <v>67</v>
      </c>
      <c r="H17" s="114">
        <f t="shared" si="1"/>
        <v>967.5</v>
      </c>
      <c r="I17" s="114" t="b">
        <f t="shared" si="2"/>
        <v>0</v>
      </c>
      <c r="J17" s="115">
        <f t="shared" si="3"/>
        <v>967.5</v>
      </c>
      <c r="K17" s="116">
        <f t="shared" si="4"/>
        <v>8</v>
      </c>
      <c r="L17" s="113">
        <v>70</v>
      </c>
      <c r="M17" s="114">
        <f t="shared" si="5"/>
        <v>967.479674796748</v>
      </c>
      <c r="N17" s="114" t="b">
        <f t="shared" si="6"/>
        <v>0</v>
      </c>
      <c r="O17" s="115">
        <f t="shared" si="7"/>
        <v>967.479674796748</v>
      </c>
      <c r="P17" s="116">
        <f t="shared" si="8"/>
        <v>2</v>
      </c>
      <c r="Q17" s="117">
        <f t="shared" si="9"/>
        <v>1934.979674796748</v>
      </c>
      <c r="R17" s="116">
        <f t="shared" si="10"/>
        <v>2</v>
      </c>
      <c r="S17" s="113">
        <v>360</v>
      </c>
      <c r="T17" s="114">
        <f t="shared" si="11"/>
        <v>666.6666666666666</v>
      </c>
      <c r="U17" s="114" t="b">
        <f t="shared" si="12"/>
        <v>0</v>
      </c>
      <c r="V17" s="115">
        <f t="shared" si="13"/>
        <v>666.6666666666666</v>
      </c>
      <c r="W17" s="116">
        <f t="shared" si="14"/>
        <v>25</v>
      </c>
      <c r="X17" s="117">
        <f t="shared" si="15"/>
        <v>2601.6463414634145</v>
      </c>
      <c r="Y17" s="116">
        <f t="shared" si="16"/>
        <v>13</v>
      </c>
      <c r="Z17" s="113"/>
      <c r="AA17" s="114"/>
      <c r="AB17" s="114"/>
      <c r="AC17" s="115"/>
      <c r="AD17" s="116"/>
    </row>
    <row r="18" spans="1:30" s="64" customFormat="1" ht="19.5" customHeight="1">
      <c r="A18" s="108">
        <f t="shared" si="0"/>
        <v>14</v>
      </c>
      <c r="B18" s="118">
        <v>21</v>
      </c>
      <c r="C18" s="121" t="s">
        <v>85</v>
      </c>
      <c r="D18" s="120" t="s">
        <v>29</v>
      </c>
      <c r="E18" s="121"/>
      <c r="F18" s="108">
        <f t="shared" si="17"/>
        <v>2587.314814814815</v>
      </c>
      <c r="G18" s="113">
        <v>101</v>
      </c>
      <c r="H18" s="114">
        <f t="shared" si="1"/>
        <v>939.1666666666667</v>
      </c>
      <c r="I18" s="114" t="b">
        <f t="shared" si="2"/>
        <v>0</v>
      </c>
      <c r="J18" s="115">
        <f t="shared" si="3"/>
        <v>939.1666666666667</v>
      </c>
      <c r="K18" s="116">
        <f t="shared" si="4"/>
        <v>13</v>
      </c>
      <c r="L18" s="113">
        <v>30</v>
      </c>
      <c r="M18" s="114">
        <f t="shared" si="5"/>
        <v>1000</v>
      </c>
      <c r="N18" s="114" t="b">
        <f t="shared" si="6"/>
        <v>0</v>
      </c>
      <c r="O18" s="115">
        <f t="shared" si="7"/>
        <v>1000</v>
      </c>
      <c r="P18" s="116">
        <f t="shared" si="8"/>
        <v>1</v>
      </c>
      <c r="Q18" s="117">
        <f t="shared" si="9"/>
        <v>1939.1666666666667</v>
      </c>
      <c r="R18" s="116">
        <f t="shared" si="10"/>
        <v>1</v>
      </c>
      <c r="S18" s="113">
        <v>380</v>
      </c>
      <c r="T18" s="114">
        <f t="shared" si="11"/>
        <v>648.1481481481482</v>
      </c>
      <c r="U18" s="114" t="b">
        <f t="shared" si="12"/>
        <v>0</v>
      </c>
      <c r="V18" s="115">
        <f t="shared" si="13"/>
        <v>648.1481481481482</v>
      </c>
      <c r="W18" s="116">
        <f t="shared" si="14"/>
        <v>26</v>
      </c>
      <c r="X18" s="117">
        <f t="shared" si="15"/>
        <v>2587.314814814815</v>
      </c>
      <c r="Y18" s="116">
        <f t="shared" si="16"/>
        <v>14</v>
      </c>
      <c r="Z18" s="113"/>
      <c r="AA18" s="114"/>
      <c r="AB18" s="114"/>
      <c r="AC18" s="115"/>
      <c r="AD18" s="116"/>
    </row>
    <row r="19" spans="1:30" s="64" customFormat="1" ht="19.5" customHeight="1">
      <c r="A19" s="108">
        <f t="shared" si="0"/>
        <v>15</v>
      </c>
      <c r="B19" s="109">
        <v>18</v>
      </c>
      <c r="C19" s="119" t="s">
        <v>66</v>
      </c>
      <c r="D19" s="120" t="s">
        <v>41</v>
      </c>
      <c r="E19" s="121"/>
      <c r="F19" s="108">
        <f t="shared" si="17"/>
        <v>2353.4146341463415</v>
      </c>
      <c r="G19" s="113">
        <v>60</v>
      </c>
      <c r="H19" s="114">
        <f t="shared" si="1"/>
        <v>973.3333333333334</v>
      </c>
      <c r="I19" s="114" t="b">
        <f t="shared" si="2"/>
        <v>0</v>
      </c>
      <c r="J19" s="115">
        <f t="shared" si="3"/>
        <v>973.3333333333334</v>
      </c>
      <c r="K19" s="116">
        <f t="shared" si="4"/>
        <v>6</v>
      </c>
      <c r="L19" s="113">
        <v>690</v>
      </c>
      <c r="M19" s="114">
        <f t="shared" si="5"/>
        <v>463.4146341463415</v>
      </c>
      <c r="N19" s="114" t="b">
        <f t="shared" si="6"/>
        <v>0</v>
      </c>
      <c r="O19" s="115">
        <f t="shared" si="7"/>
        <v>463.4146341463415</v>
      </c>
      <c r="P19" s="116">
        <f t="shared" si="8"/>
        <v>19</v>
      </c>
      <c r="Q19" s="117">
        <f t="shared" si="9"/>
        <v>1436.7479674796748</v>
      </c>
      <c r="R19" s="116">
        <f t="shared" si="10"/>
        <v>17</v>
      </c>
      <c r="S19" s="113">
        <v>90</v>
      </c>
      <c r="T19" s="114">
        <f t="shared" si="11"/>
        <v>916.6666666666666</v>
      </c>
      <c r="U19" s="114" t="b">
        <f t="shared" si="12"/>
        <v>0</v>
      </c>
      <c r="V19" s="115">
        <f t="shared" si="13"/>
        <v>916.6666666666666</v>
      </c>
      <c r="W19" s="116">
        <f t="shared" si="14"/>
        <v>13</v>
      </c>
      <c r="X19" s="117">
        <f t="shared" si="15"/>
        <v>2353.4146341463415</v>
      </c>
      <c r="Y19" s="116">
        <f t="shared" si="16"/>
        <v>15</v>
      </c>
      <c r="Z19" s="113"/>
      <c r="AA19" s="114"/>
      <c r="AB19" s="114"/>
      <c r="AC19" s="115"/>
      <c r="AD19" s="116"/>
    </row>
    <row r="20" spans="1:30" s="64" customFormat="1" ht="19.5" customHeight="1">
      <c r="A20" s="108">
        <f t="shared" si="0"/>
        <v>16</v>
      </c>
      <c r="B20" s="118">
        <v>23</v>
      </c>
      <c r="C20" s="121" t="s">
        <v>87</v>
      </c>
      <c r="D20" s="120" t="s">
        <v>29</v>
      </c>
      <c r="E20" s="121"/>
      <c r="F20" s="108">
        <f t="shared" si="17"/>
        <v>2187.2154471544713</v>
      </c>
      <c r="G20" s="113">
        <v>157</v>
      </c>
      <c r="H20" s="114">
        <f t="shared" si="1"/>
        <v>892.5</v>
      </c>
      <c r="I20" s="114" t="b">
        <f t="shared" si="2"/>
        <v>0</v>
      </c>
      <c r="J20" s="115">
        <f t="shared" si="3"/>
        <v>892.5</v>
      </c>
      <c r="K20" s="116">
        <f t="shared" si="4"/>
        <v>18</v>
      </c>
      <c r="L20" s="113">
        <v>180</v>
      </c>
      <c r="M20" s="114">
        <f t="shared" si="5"/>
        <v>878.0487804878048</v>
      </c>
      <c r="N20" s="114" t="b">
        <f t="shared" si="6"/>
        <v>0</v>
      </c>
      <c r="O20" s="115">
        <f t="shared" si="7"/>
        <v>878.0487804878048</v>
      </c>
      <c r="P20" s="116">
        <f t="shared" si="8"/>
        <v>8</v>
      </c>
      <c r="Q20" s="117">
        <f t="shared" si="9"/>
        <v>1770.5487804878048</v>
      </c>
      <c r="R20" s="116">
        <f t="shared" si="10"/>
        <v>11</v>
      </c>
      <c r="S20" s="113">
        <v>630</v>
      </c>
      <c r="T20" s="114">
        <f t="shared" si="11"/>
        <v>416.6666666666667</v>
      </c>
      <c r="U20" s="114" t="b">
        <f t="shared" si="12"/>
        <v>0</v>
      </c>
      <c r="V20" s="115">
        <f t="shared" si="13"/>
        <v>416.6666666666667</v>
      </c>
      <c r="W20" s="116">
        <f t="shared" si="14"/>
        <v>29</v>
      </c>
      <c r="X20" s="117">
        <f t="shared" si="15"/>
        <v>2187.2154471544713</v>
      </c>
      <c r="Y20" s="116">
        <f t="shared" si="16"/>
        <v>16</v>
      </c>
      <c r="Z20" s="113"/>
      <c r="AA20" s="114"/>
      <c r="AB20" s="114"/>
      <c r="AC20" s="115"/>
      <c r="AD20" s="116"/>
    </row>
    <row r="21" spans="1:30" s="64" customFormat="1" ht="19.5" customHeight="1">
      <c r="A21" s="108">
        <f t="shared" si="0"/>
        <v>17</v>
      </c>
      <c r="B21" s="109">
        <v>13</v>
      </c>
      <c r="C21" s="119" t="s">
        <v>79</v>
      </c>
      <c r="D21" s="120" t="s">
        <v>29</v>
      </c>
      <c r="E21" s="121"/>
      <c r="F21" s="108">
        <f t="shared" si="17"/>
        <v>2186.214995483288</v>
      </c>
      <c r="G21" s="113">
        <v>34</v>
      </c>
      <c r="H21" s="114">
        <f t="shared" si="1"/>
        <v>995</v>
      </c>
      <c r="I21" s="114" t="b">
        <f t="shared" si="2"/>
        <v>0</v>
      </c>
      <c r="J21" s="115">
        <f t="shared" si="3"/>
        <v>995</v>
      </c>
      <c r="K21" s="116">
        <f t="shared" si="4"/>
        <v>4</v>
      </c>
      <c r="L21" s="113">
        <v>723</v>
      </c>
      <c r="M21" s="114">
        <f t="shared" si="5"/>
        <v>436.5853658536585</v>
      </c>
      <c r="N21" s="114" t="b">
        <f t="shared" si="6"/>
        <v>0</v>
      </c>
      <c r="O21" s="115">
        <f t="shared" si="7"/>
        <v>436.5853658536585</v>
      </c>
      <c r="P21" s="116">
        <f t="shared" si="8"/>
        <v>22</v>
      </c>
      <c r="Q21" s="117">
        <f t="shared" si="9"/>
        <v>1431.5853658536585</v>
      </c>
      <c r="R21" s="116">
        <f t="shared" si="10"/>
        <v>18</v>
      </c>
      <c r="S21" s="113">
        <v>265</v>
      </c>
      <c r="T21" s="114">
        <f t="shared" si="11"/>
        <v>754.6296296296297</v>
      </c>
      <c r="U21" s="114" t="b">
        <f t="shared" si="12"/>
        <v>0</v>
      </c>
      <c r="V21" s="115">
        <f t="shared" si="13"/>
        <v>754.6296296296297</v>
      </c>
      <c r="W21" s="116">
        <f t="shared" si="14"/>
        <v>22</v>
      </c>
      <c r="X21" s="117">
        <f t="shared" si="15"/>
        <v>2186.214995483288</v>
      </c>
      <c r="Y21" s="116">
        <f t="shared" si="16"/>
        <v>17</v>
      </c>
      <c r="Z21" s="113"/>
      <c r="AA21" s="114"/>
      <c r="AB21" s="114"/>
      <c r="AC21" s="115"/>
      <c r="AD21" s="116"/>
    </row>
    <row r="22" spans="1:30" s="64" customFormat="1" ht="19.5" customHeight="1">
      <c r="A22" s="108">
        <f t="shared" si="0"/>
        <v>18</v>
      </c>
      <c r="B22" s="118">
        <v>2</v>
      </c>
      <c r="C22" s="119" t="s">
        <v>65</v>
      </c>
      <c r="D22" s="120" t="s">
        <v>41</v>
      </c>
      <c r="E22" s="121"/>
      <c r="F22" s="108">
        <f t="shared" si="17"/>
        <v>2181.5989159891597</v>
      </c>
      <c r="G22" s="113">
        <v>80</v>
      </c>
      <c r="H22" s="114">
        <f t="shared" si="1"/>
        <v>956.6666666666666</v>
      </c>
      <c r="I22" s="114" t="b">
        <f t="shared" si="2"/>
        <v>0</v>
      </c>
      <c r="J22" s="115">
        <f t="shared" si="3"/>
        <v>956.6666666666666</v>
      </c>
      <c r="K22" s="116">
        <f t="shared" si="4"/>
        <v>9</v>
      </c>
      <c r="L22" s="113">
        <v>710</v>
      </c>
      <c r="M22" s="114">
        <f t="shared" si="5"/>
        <v>447.1544715447154</v>
      </c>
      <c r="N22" s="114" t="b">
        <f t="shared" si="6"/>
        <v>0</v>
      </c>
      <c r="O22" s="115">
        <f t="shared" si="7"/>
        <v>447.1544715447154</v>
      </c>
      <c r="P22" s="116">
        <f t="shared" si="8"/>
        <v>20</v>
      </c>
      <c r="Q22" s="117">
        <f t="shared" si="9"/>
        <v>1403.821138211382</v>
      </c>
      <c r="R22" s="116">
        <f t="shared" si="10"/>
        <v>19</v>
      </c>
      <c r="S22" s="113">
        <v>240</v>
      </c>
      <c r="T22" s="114">
        <f t="shared" si="11"/>
        <v>777.7777777777778</v>
      </c>
      <c r="U22" s="114" t="b">
        <f t="shared" si="12"/>
        <v>0</v>
      </c>
      <c r="V22" s="115">
        <f t="shared" si="13"/>
        <v>777.7777777777778</v>
      </c>
      <c r="W22" s="116">
        <f t="shared" si="14"/>
        <v>21</v>
      </c>
      <c r="X22" s="117">
        <f t="shared" si="15"/>
        <v>2181.5989159891597</v>
      </c>
      <c r="Y22" s="116">
        <f t="shared" si="16"/>
        <v>18</v>
      </c>
      <c r="Z22" s="113"/>
      <c r="AA22" s="114"/>
      <c r="AB22" s="114"/>
      <c r="AC22" s="115"/>
      <c r="AD22" s="116"/>
    </row>
    <row r="23" spans="1:30" s="64" customFormat="1" ht="19.5" customHeight="1">
      <c r="A23" s="108">
        <f t="shared" si="0"/>
        <v>19</v>
      </c>
      <c r="B23" s="109">
        <v>1</v>
      </c>
      <c r="C23" s="119" t="s">
        <v>63</v>
      </c>
      <c r="D23" s="120" t="s">
        <v>64</v>
      </c>
      <c r="E23" s="121"/>
      <c r="F23" s="108">
        <f t="shared" si="17"/>
        <v>2035.3252032520325</v>
      </c>
      <c r="G23" s="113">
        <v>250</v>
      </c>
      <c r="H23" s="114">
        <f t="shared" si="1"/>
        <v>815</v>
      </c>
      <c r="I23" s="114" t="b">
        <f t="shared" si="2"/>
        <v>0</v>
      </c>
      <c r="J23" s="115">
        <f t="shared" si="3"/>
        <v>815</v>
      </c>
      <c r="K23" s="116">
        <f t="shared" si="4"/>
        <v>23</v>
      </c>
      <c r="L23" s="113">
        <v>989</v>
      </c>
      <c r="M23" s="114">
        <f t="shared" si="5"/>
        <v>220.32520325203254</v>
      </c>
      <c r="N23" s="114" t="b">
        <f t="shared" si="6"/>
        <v>0</v>
      </c>
      <c r="O23" s="115">
        <f t="shared" si="7"/>
        <v>220.32520325203254</v>
      </c>
      <c r="P23" s="116">
        <f t="shared" si="8"/>
        <v>27</v>
      </c>
      <c r="Q23" s="117">
        <f t="shared" si="9"/>
        <v>1035.3252032520325</v>
      </c>
      <c r="R23" s="116">
        <f t="shared" si="10"/>
        <v>21</v>
      </c>
      <c r="S23" s="113">
        <v>0</v>
      </c>
      <c r="T23" s="114">
        <f t="shared" si="11"/>
        <v>1000</v>
      </c>
      <c r="U23" s="114" t="b">
        <f t="shared" si="12"/>
        <v>0</v>
      </c>
      <c r="V23" s="115">
        <f t="shared" si="13"/>
        <v>1000</v>
      </c>
      <c r="W23" s="116">
        <f t="shared" si="14"/>
        <v>1</v>
      </c>
      <c r="X23" s="117">
        <f t="shared" si="15"/>
        <v>2035.3252032520325</v>
      </c>
      <c r="Y23" s="116">
        <f t="shared" si="16"/>
        <v>19</v>
      </c>
      <c r="Z23" s="113"/>
      <c r="AA23" s="114"/>
      <c r="AB23" s="114"/>
      <c r="AC23" s="115"/>
      <c r="AD23" s="116"/>
    </row>
    <row r="24" spans="1:30" s="64" customFormat="1" ht="19.5" customHeight="1">
      <c r="A24" s="108">
        <f t="shared" si="0"/>
        <v>20</v>
      </c>
      <c r="B24" s="118">
        <v>12</v>
      </c>
      <c r="C24" s="119" t="s">
        <v>78</v>
      </c>
      <c r="D24" s="120" t="s">
        <v>77</v>
      </c>
      <c r="E24" s="121"/>
      <c r="F24" s="108">
        <f t="shared" si="17"/>
        <v>1922.2560975609756</v>
      </c>
      <c r="G24" s="113">
        <v>53</v>
      </c>
      <c r="H24" s="114">
        <f t="shared" si="1"/>
        <v>979.1666666666666</v>
      </c>
      <c r="I24" s="114" t="b">
        <f t="shared" si="2"/>
        <v>0</v>
      </c>
      <c r="J24" s="115">
        <f t="shared" si="3"/>
        <v>979.1666666666666</v>
      </c>
      <c r="K24" s="116">
        <f t="shared" si="4"/>
        <v>5</v>
      </c>
      <c r="L24" s="113">
        <v>100</v>
      </c>
      <c r="M24" s="114">
        <f t="shared" si="5"/>
        <v>943.089430894309</v>
      </c>
      <c r="N24" s="114" t="b">
        <f t="shared" si="6"/>
        <v>0</v>
      </c>
      <c r="O24" s="115">
        <f t="shared" si="7"/>
        <v>943.089430894309</v>
      </c>
      <c r="P24" s="116">
        <f t="shared" si="8"/>
        <v>3</v>
      </c>
      <c r="Q24" s="117">
        <f t="shared" si="9"/>
        <v>1922.2560975609756</v>
      </c>
      <c r="R24" s="116">
        <f t="shared" si="10"/>
        <v>3</v>
      </c>
      <c r="S24" s="113" t="s">
        <v>32</v>
      </c>
      <c r="T24" s="114" t="e">
        <f t="shared" si="11"/>
        <v>#VALUE!</v>
      </c>
      <c r="U24" s="114" t="b">
        <f t="shared" si="12"/>
        <v>1</v>
      </c>
      <c r="V24" s="115">
        <f t="shared" si="13"/>
        <v>0</v>
      </c>
      <c r="W24" s="116">
        <f t="shared" si="14"/>
      </c>
      <c r="X24" s="117">
        <f t="shared" si="15"/>
        <v>1922.2560975609756</v>
      </c>
      <c r="Y24" s="116">
        <f t="shared" si="16"/>
        <v>20</v>
      </c>
      <c r="Z24" s="113"/>
      <c r="AA24" s="114"/>
      <c r="AB24" s="114"/>
      <c r="AC24" s="115"/>
      <c r="AD24" s="116"/>
    </row>
    <row r="25" spans="1:30" s="64" customFormat="1" ht="19.5" customHeight="1">
      <c r="A25" s="108">
        <f t="shared" si="0"/>
        <v>21</v>
      </c>
      <c r="B25" s="109">
        <v>15</v>
      </c>
      <c r="C25" s="127" t="s">
        <v>100</v>
      </c>
      <c r="D25" s="120" t="s">
        <v>64</v>
      </c>
      <c r="E25" s="121"/>
      <c r="F25" s="108">
        <f t="shared" si="17"/>
        <v>1842.2538392050587</v>
      </c>
      <c r="G25" s="113" t="s">
        <v>32</v>
      </c>
      <c r="H25" s="114" t="e">
        <f t="shared" si="1"/>
        <v>#VALUE!</v>
      </c>
      <c r="I25" s="114" t="b">
        <f t="shared" si="2"/>
        <v>1</v>
      </c>
      <c r="J25" s="115">
        <f t="shared" si="3"/>
        <v>0</v>
      </c>
      <c r="K25" s="116">
        <f t="shared" si="4"/>
      </c>
      <c r="L25" s="113">
        <v>150</v>
      </c>
      <c r="M25" s="114">
        <f t="shared" si="5"/>
        <v>902.439024390244</v>
      </c>
      <c r="N25" s="114" t="b">
        <f t="shared" si="6"/>
        <v>0</v>
      </c>
      <c r="O25" s="115">
        <f t="shared" si="7"/>
        <v>902.439024390244</v>
      </c>
      <c r="P25" s="116">
        <f t="shared" si="8"/>
        <v>6</v>
      </c>
      <c r="Q25" s="117">
        <f t="shared" si="9"/>
        <v>902.439024390244</v>
      </c>
      <c r="R25" s="116">
        <f t="shared" si="10"/>
        <v>25</v>
      </c>
      <c r="S25" s="113">
        <v>65</v>
      </c>
      <c r="T25" s="114">
        <f t="shared" si="11"/>
        <v>939.8148148148148</v>
      </c>
      <c r="U25" s="114" t="b">
        <f t="shared" si="12"/>
        <v>0</v>
      </c>
      <c r="V25" s="115">
        <f t="shared" si="13"/>
        <v>939.8148148148148</v>
      </c>
      <c r="W25" s="116">
        <f t="shared" si="14"/>
        <v>12</v>
      </c>
      <c r="X25" s="117">
        <f t="shared" si="15"/>
        <v>1842.2538392050587</v>
      </c>
      <c r="Y25" s="116">
        <f t="shared" si="16"/>
        <v>21</v>
      </c>
      <c r="Z25" s="113"/>
      <c r="AA25" s="114"/>
      <c r="AB25" s="114"/>
      <c r="AC25" s="115"/>
      <c r="AD25" s="116"/>
    </row>
    <row r="26" spans="1:30" s="64" customFormat="1" ht="19.5" customHeight="1">
      <c r="A26" s="108">
        <f t="shared" si="0"/>
        <v>22</v>
      </c>
      <c r="B26" s="118">
        <v>7</v>
      </c>
      <c r="C26" s="127" t="s">
        <v>72</v>
      </c>
      <c r="D26" s="120" t="s">
        <v>64</v>
      </c>
      <c r="E26" s="121"/>
      <c r="F26" s="108">
        <f t="shared" si="17"/>
        <v>1807.2037037037037</v>
      </c>
      <c r="G26" s="113">
        <v>205</v>
      </c>
      <c r="H26" s="114">
        <f t="shared" si="1"/>
        <v>852.5</v>
      </c>
      <c r="I26" s="114" t="b">
        <f t="shared" si="2"/>
        <v>0</v>
      </c>
      <c r="J26" s="115">
        <f t="shared" si="3"/>
        <v>852.5</v>
      </c>
      <c r="K26" s="116">
        <f t="shared" si="4"/>
        <v>20</v>
      </c>
      <c r="L26" s="113">
        <v>1327</v>
      </c>
      <c r="M26" s="114">
        <f t="shared" si="5"/>
        <v>-54.47154471544716</v>
      </c>
      <c r="N26" s="114" t="b">
        <f t="shared" si="6"/>
        <v>0</v>
      </c>
      <c r="O26" s="115">
        <f t="shared" si="7"/>
        <v>1</v>
      </c>
      <c r="P26" s="116">
        <f t="shared" si="8"/>
        <v>28</v>
      </c>
      <c r="Q26" s="117">
        <f t="shared" si="9"/>
        <v>853.5</v>
      </c>
      <c r="R26" s="116">
        <f t="shared" si="10"/>
        <v>26</v>
      </c>
      <c r="S26" s="113">
        <v>50</v>
      </c>
      <c r="T26" s="114">
        <f t="shared" si="11"/>
        <v>953.7037037037037</v>
      </c>
      <c r="U26" s="114" t="b">
        <f t="shared" si="12"/>
        <v>0</v>
      </c>
      <c r="V26" s="115">
        <f t="shared" si="13"/>
        <v>953.7037037037037</v>
      </c>
      <c r="W26" s="116">
        <f t="shared" si="14"/>
        <v>8</v>
      </c>
      <c r="X26" s="117">
        <f t="shared" si="15"/>
        <v>1807.2037037037037</v>
      </c>
      <c r="Y26" s="116">
        <f t="shared" si="16"/>
        <v>22</v>
      </c>
      <c r="Z26" s="113"/>
      <c r="AA26" s="114"/>
      <c r="AB26" s="114"/>
      <c r="AC26" s="115"/>
      <c r="AD26" s="116"/>
    </row>
    <row r="27" spans="1:30" s="64" customFormat="1" ht="19.5" customHeight="1">
      <c r="A27" s="108">
        <f t="shared" si="0"/>
        <v>23</v>
      </c>
      <c r="B27" s="109">
        <v>35</v>
      </c>
      <c r="C27" s="120" t="s">
        <v>97</v>
      </c>
      <c r="D27" s="120" t="s">
        <v>77</v>
      </c>
      <c r="E27" s="121"/>
      <c r="F27" s="108">
        <f t="shared" si="17"/>
        <v>1669.1666666666667</v>
      </c>
      <c r="G27" s="113">
        <v>225</v>
      </c>
      <c r="H27" s="114">
        <f t="shared" si="1"/>
        <v>835.8333333333334</v>
      </c>
      <c r="I27" s="114" t="b">
        <f t="shared" si="2"/>
        <v>0</v>
      </c>
      <c r="J27" s="115">
        <f t="shared" si="3"/>
        <v>835.8333333333334</v>
      </c>
      <c r="K27" s="116">
        <f t="shared" si="4"/>
        <v>21</v>
      </c>
      <c r="L27" s="113" t="s">
        <v>32</v>
      </c>
      <c r="M27" s="114" t="e">
        <f t="shared" si="5"/>
        <v>#VALUE!</v>
      </c>
      <c r="N27" s="114" t="b">
        <f t="shared" si="6"/>
        <v>1</v>
      </c>
      <c r="O27" s="115">
        <f t="shared" si="7"/>
        <v>0</v>
      </c>
      <c r="P27" s="116">
        <f t="shared" si="8"/>
      </c>
      <c r="Q27" s="117">
        <f t="shared" si="9"/>
        <v>835.8333333333334</v>
      </c>
      <c r="R27" s="116">
        <f t="shared" si="10"/>
        <v>27</v>
      </c>
      <c r="S27" s="113">
        <v>180</v>
      </c>
      <c r="T27" s="114">
        <f t="shared" si="11"/>
        <v>833.3333333333334</v>
      </c>
      <c r="U27" s="114" t="b">
        <f t="shared" si="12"/>
        <v>0</v>
      </c>
      <c r="V27" s="115">
        <f t="shared" si="13"/>
        <v>833.3333333333334</v>
      </c>
      <c r="W27" s="116">
        <f t="shared" si="14"/>
        <v>20</v>
      </c>
      <c r="X27" s="117">
        <f t="shared" si="15"/>
        <v>1669.1666666666667</v>
      </c>
      <c r="Y27" s="116">
        <f t="shared" si="16"/>
        <v>23</v>
      </c>
      <c r="Z27" s="113"/>
      <c r="AA27" s="114"/>
      <c r="AB27" s="114"/>
      <c r="AC27" s="115"/>
      <c r="AD27" s="116"/>
    </row>
    <row r="28" spans="1:30" s="64" customFormat="1" ht="19.5" customHeight="1">
      <c r="A28" s="108">
        <f t="shared" si="0"/>
        <v>24</v>
      </c>
      <c r="B28" s="118">
        <v>3</v>
      </c>
      <c r="C28" s="127" t="s">
        <v>67</v>
      </c>
      <c r="D28" s="120" t="s">
        <v>41</v>
      </c>
      <c r="E28" s="121"/>
      <c r="F28" s="108">
        <f t="shared" si="17"/>
        <v>1638.8934056007229</v>
      </c>
      <c r="G28" s="113">
        <v>570</v>
      </c>
      <c r="H28" s="114">
        <f t="shared" si="1"/>
        <v>548.3333333333334</v>
      </c>
      <c r="I28" s="114" t="b">
        <f t="shared" si="2"/>
        <v>0</v>
      </c>
      <c r="J28" s="115">
        <f t="shared" si="3"/>
        <v>548.3333333333334</v>
      </c>
      <c r="K28" s="116">
        <f t="shared" si="4"/>
        <v>26</v>
      </c>
      <c r="L28" s="113">
        <v>750</v>
      </c>
      <c r="M28" s="114">
        <f t="shared" si="5"/>
        <v>414.6341463414634</v>
      </c>
      <c r="N28" s="114" t="b">
        <f t="shared" si="6"/>
        <v>0</v>
      </c>
      <c r="O28" s="115">
        <f t="shared" si="7"/>
        <v>414.6341463414634</v>
      </c>
      <c r="P28" s="116">
        <f t="shared" si="8"/>
        <v>24</v>
      </c>
      <c r="Q28" s="117">
        <f t="shared" si="9"/>
        <v>962.9674796747968</v>
      </c>
      <c r="R28" s="116">
        <f t="shared" si="10"/>
        <v>23</v>
      </c>
      <c r="S28" s="113">
        <v>350</v>
      </c>
      <c r="T28" s="114">
        <f t="shared" si="11"/>
        <v>675.925925925926</v>
      </c>
      <c r="U28" s="114" t="b">
        <f t="shared" si="12"/>
        <v>0</v>
      </c>
      <c r="V28" s="115">
        <f t="shared" si="13"/>
        <v>675.925925925926</v>
      </c>
      <c r="W28" s="116">
        <f t="shared" si="14"/>
        <v>24</v>
      </c>
      <c r="X28" s="125">
        <f t="shared" si="15"/>
        <v>1638.8934056007229</v>
      </c>
      <c r="Y28" s="126">
        <f t="shared" si="16"/>
        <v>24</v>
      </c>
      <c r="Z28" s="113"/>
      <c r="AA28" s="114"/>
      <c r="AB28" s="114"/>
      <c r="AC28" s="115"/>
      <c r="AD28" s="116"/>
    </row>
    <row r="29" spans="1:30" s="64" customFormat="1" ht="19.5" customHeight="1">
      <c r="A29" s="108">
        <f t="shared" si="0"/>
        <v>25</v>
      </c>
      <c r="B29" s="109">
        <v>17</v>
      </c>
      <c r="C29" s="127" t="s">
        <v>82</v>
      </c>
      <c r="D29" s="120" t="s">
        <v>29</v>
      </c>
      <c r="E29" s="121"/>
      <c r="F29" s="108">
        <f t="shared" si="17"/>
        <v>1624.620596205962</v>
      </c>
      <c r="G29" s="113">
        <v>570</v>
      </c>
      <c r="H29" s="114">
        <f t="shared" si="1"/>
        <v>548.3333333333334</v>
      </c>
      <c r="I29" s="114" t="b">
        <f t="shared" si="2"/>
        <v>0</v>
      </c>
      <c r="J29" s="115">
        <f t="shared" si="3"/>
        <v>548.3333333333334</v>
      </c>
      <c r="K29" s="116">
        <f t="shared" si="4"/>
        <v>26</v>
      </c>
      <c r="L29" s="113">
        <v>722</v>
      </c>
      <c r="M29" s="114">
        <f t="shared" si="5"/>
        <v>437.3983739837398</v>
      </c>
      <c r="N29" s="114" t="b">
        <f t="shared" si="6"/>
        <v>0</v>
      </c>
      <c r="O29" s="115">
        <f t="shared" si="7"/>
        <v>437.3983739837398</v>
      </c>
      <c r="P29" s="116">
        <f t="shared" si="8"/>
        <v>21</v>
      </c>
      <c r="Q29" s="117">
        <f t="shared" si="9"/>
        <v>985.7317073170732</v>
      </c>
      <c r="R29" s="116">
        <f t="shared" si="10"/>
        <v>22</v>
      </c>
      <c r="S29" s="113">
        <v>390</v>
      </c>
      <c r="T29" s="114">
        <f t="shared" si="11"/>
        <v>638.8888888888888</v>
      </c>
      <c r="U29" s="114" t="b">
        <f t="shared" si="12"/>
        <v>0</v>
      </c>
      <c r="V29" s="115">
        <f t="shared" si="13"/>
        <v>638.8888888888888</v>
      </c>
      <c r="W29" s="116">
        <f t="shared" si="14"/>
        <v>27</v>
      </c>
      <c r="X29" s="117">
        <f t="shared" si="15"/>
        <v>1624.620596205962</v>
      </c>
      <c r="Y29" s="116">
        <f t="shared" si="16"/>
        <v>25</v>
      </c>
      <c r="Z29" s="113"/>
      <c r="AA29" s="114"/>
      <c r="AB29" s="114"/>
      <c r="AC29" s="115"/>
      <c r="AD29" s="116"/>
    </row>
    <row r="30" spans="1:30" s="64" customFormat="1" ht="19.5" customHeight="1">
      <c r="A30" s="108">
        <f t="shared" si="0"/>
        <v>26</v>
      </c>
      <c r="B30" s="118">
        <v>4</v>
      </c>
      <c r="C30" s="127" t="s">
        <v>68</v>
      </c>
      <c r="D30" s="120" t="s">
        <v>41</v>
      </c>
      <c r="E30" s="121"/>
      <c r="F30" s="108">
        <f t="shared" si="17"/>
        <v>1617.6874435411019</v>
      </c>
      <c r="G30" s="113">
        <v>780</v>
      </c>
      <c r="H30" s="114">
        <f t="shared" si="1"/>
        <v>373.33333333333337</v>
      </c>
      <c r="I30" s="114" t="b">
        <f t="shared" si="2"/>
        <v>0</v>
      </c>
      <c r="J30" s="115">
        <f t="shared" si="3"/>
        <v>373.33333333333337</v>
      </c>
      <c r="K30" s="116">
        <f t="shared" si="4"/>
        <v>29</v>
      </c>
      <c r="L30" s="113">
        <v>800</v>
      </c>
      <c r="M30" s="114">
        <f t="shared" si="5"/>
        <v>373.98373983739833</v>
      </c>
      <c r="N30" s="114" t="b">
        <f t="shared" si="6"/>
        <v>0</v>
      </c>
      <c r="O30" s="115">
        <f t="shared" si="7"/>
        <v>373.98373983739833</v>
      </c>
      <c r="P30" s="116">
        <f t="shared" si="8"/>
        <v>25</v>
      </c>
      <c r="Q30" s="117">
        <f t="shared" si="9"/>
        <v>747.3170731707316</v>
      </c>
      <c r="R30" s="116">
        <f t="shared" si="10"/>
        <v>28</v>
      </c>
      <c r="S30" s="113">
        <v>140</v>
      </c>
      <c r="T30" s="114">
        <f t="shared" si="11"/>
        <v>870.3703703703703</v>
      </c>
      <c r="U30" s="114" t="b">
        <f t="shared" si="12"/>
        <v>0</v>
      </c>
      <c r="V30" s="115">
        <f t="shared" si="13"/>
        <v>870.3703703703703</v>
      </c>
      <c r="W30" s="116">
        <f t="shared" si="14"/>
        <v>16</v>
      </c>
      <c r="X30" s="117">
        <f t="shared" si="15"/>
        <v>1617.6874435411019</v>
      </c>
      <c r="Y30" s="116">
        <f t="shared" si="16"/>
        <v>26</v>
      </c>
      <c r="Z30" s="113"/>
      <c r="AA30" s="114"/>
      <c r="AB30" s="114"/>
      <c r="AC30" s="115"/>
      <c r="AD30" s="116"/>
    </row>
    <row r="31" spans="1:30" s="64" customFormat="1" ht="19.5" customHeight="1">
      <c r="A31" s="108">
        <f t="shared" si="0"/>
        <v>27</v>
      </c>
      <c r="B31" s="109">
        <v>26</v>
      </c>
      <c r="C31" s="120" t="s">
        <v>90</v>
      </c>
      <c r="D31" s="120" t="s">
        <v>41</v>
      </c>
      <c r="E31" s="121"/>
      <c r="F31" s="108">
        <f t="shared" si="17"/>
        <v>1602.8252032520325</v>
      </c>
      <c r="G31" s="113">
        <v>729</v>
      </c>
      <c r="H31" s="114">
        <f t="shared" si="1"/>
        <v>415.8333333333333</v>
      </c>
      <c r="I31" s="114" t="b">
        <f t="shared" si="2"/>
        <v>0</v>
      </c>
      <c r="J31" s="115">
        <f t="shared" si="3"/>
        <v>415.8333333333333</v>
      </c>
      <c r="K31" s="116">
        <f t="shared" si="4"/>
        <v>28</v>
      </c>
      <c r="L31" s="113">
        <v>415</v>
      </c>
      <c r="M31" s="114">
        <f t="shared" si="5"/>
        <v>686.9918699186992</v>
      </c>
      <c r="N31" s="114" t="b">
        <f t="shared" si="6"/>
        <v>0</v>
      </c>
      <c r="O31" s="115">
        <f t="shared" si="7"/>
        <v>686.9918699186992</v>
      </c>
      <c r="P31" s="116">
        <f t="shared" si="8"/>
        <v>18</v>
      </c>
      <c r="Q31" s="117">
        <f t="shared" si="9"/>
        <v>1102.8252032520325</v>
      </c>
      <c r="R31" s="116">
        <f t="shared" si="10"/>
        <v>20</v>
      </c>
      <c r="S31" s="113">
        <v>540</v>
      </c>
      <c r="T31" s="114">
        <f t="shared" si="11"/>
        <v>500</v>
      </c>
      <c r="U31" s="114" t="b">
        <f t="shared" si="12"/>
        <v>0</v>
      </c>
      <c r="V31" s="115">
        <f t="shared" si="13"/>
        <v>500</v>
      </c>
      <c r="W31" s="116">
        <f t="shared" si="14"/>
        <v>28</v>
      </c>
      <c r="X31" s="117">
        <f t="shared" si="15"/>
        <v>1602.8252032520325</v>
      </c>
      <c r="Y31" s="116">
        <f t="shared" si="16"/>
        <v>27</v>
      </c>
      <c r="Z31" s="113"/>
      <c r="AA31" s="114"/>
      <c r="AB31" s="114"/>
      <c r="AC31" s="115"/>
      <c r="AD31" s="116"/>
    </row>
    <row r="32" spans="1:30" s="64" customFormat="1" ht="19.5" customHeight="1">
      <c r="A32" s="108">
        <f t="shared" si="0"/>
        <v>28</v>
      </c>
      <c r="B32" s="118">
        <v>20</v>
      </c>
      <c r="C32" s="127" t="s">
        <v>84</v>
      </c>
      <c r="D32" s="120" t="s">
        <v>29</v>
      </c>
      <c r="E32" s="121"/>
      <c r="F32" s="108">
        <f t="shared" si="17"/>
        <v>1431.4814814814815</v>
      </c>
      <c r="G32" s="113" t="s">
        <v>32</v>
      </c>
      <c r="H32" s="114" t="e">
        <f t="shared" si="1"/>
        <v>#VALUE!</v>
      </c>
      <c r="I32" s="114" t="b">
        <f t="shared" si="2"/>
        <v>1</v>
      </c>
      <c r="J32" s="115">
        <f t="shared" si="3"/>
        <v>0</v>
      </c>
      <c r="K32" s="116">
        <f t="shared" si="4"/>
      </c>
      <c r="L32" s="113">
        <v>727</v>
      </c>
      <c r="M32" s="114">
        <f t="shared" si="5"/>
        <v>433.33333333333337</v>
      </c>
      <c r="N32" s="114" t="b">
        <f t="shared" si="6"/>
        <v>0</v>
      </c>
      <c r="O32" s="115">
        <f t="shared" si="7"/>
        <v>433.33333333333337</v>
      </c>
      <c r="P32" s="116">
        <f t="shared" si="8"/>
        <v>23</v>
      </c>
      <c r="Q32" s="117">
        <f t="shared" si="9"/>
        <v>433.33333333333337</v>
      </c>
      <c r="R32" s="116">
        <f t="shared" si="10"/>
        <v>31</v>
      </c>
      <c r="S32" s="113">
        <v>2</v>
      </c>
      <c r="T32" s="114">
        <f t="shared" si="11"/>
        <v>998.1481481481482</v>
      </c>
      <c r="U32" s="114" t="b">
        <f t="shared" si="12"/>
        <v>0</v>
      </c>
      <c r="V32" s="115">
        <f t="shared" si="13"/>
        <v>998.1481481481482</v>
      </c>
      <c r="W32" s="116">
        <f t="shared" si="14"/>
        <v>6</v>
      </c>
      <c r="X32" s="117">
        <f t="shared" si="15"/>
        <v>1431.4814814814815</v>
      </c>
      <c r="Y32" s="116">
        <f t="shared" si="16"/>
        <v>28</v>
      </c>
      <c r="Z32" s="113"/>
      <c r="AA32" s="114"/>
      <c r="AB32" s="114"/>
      <c r="AC32" s="115"/>
      <c r="AD32" s="116"/>
    </row>
    <row r="33" spans="1:30" s="64" customFormat="1" ht="19.5" customHeight="1">
      <c r="A33" s="108">
        <f t="shared" si="0"/>
        <v>29</v>
      </c>
      <c r="B33" s="109">
        <v>33</v>
      </c>
      <c r="C33" s="120" t="s">
        <v>30</v>
      </c>
      <c r="D33" s="120" t="s">
        <v>29</v>
      </c>
      <c r="E33" s="121"/>
      <c r="F33" s="108">
        <f t="shared" si="17"/>
        <v>1344.1666666666667</v>
      </c>
      <c r="G33" s="113">
        <v>115</v>
      </c>
      <c r="H33" s="114">
        <f t="shared" si="1"/>
        <v>927.5</v>
      </c>
      <c r="I33" s="114" t="b">
        <f t="shared" si="2"/>
        <v>0</v>
      </c>
      <c r="J33" s="115">
        <f t="shared" si="3"/>
        <v>927.5</v>
      </c>
      <c r="K33" s="116">
        <f t="shared" si="4"/>
        <v>14</v>
      </c>
      <c r="L33" s="113" t="s">
        <v>32</v>
      </c>
      <c r="M33" s="114" t="e">
        <f t="shared" si="5"/>
        <v>#VALUE!</v>
      </c>
      <c r="N33" s="114" t="b">
        <f t="shared" si="6"/>
        <v>1</v>
      </c>
      <c r="O33" s="115">
        <f t="shared" si="7"/>
        <v>0</v>
      </c>
      <c r="P33" s="116">
        <f t="shared" si="8"/>
      </c>
      <c r="Q33" s="117">
        <f t="shared" si="9"/>
        <v>927.5</v>
      </c>
      <c r="R33" s="116">
        <f t="shared" si="10"/>
        <v>24</v>
      </c>
      <c r="S33" s="113">
        <v>630</v>
      </c>
      <c r="T33" s="114">
        <f t="shared" si="11"/>
        <v>416.6666666666667</v>
      </c>
      <c r="U33" s="114" t="b">
        <f t="shared" si="12"/>
        <v>0</v>
      </c>
      <c r="V33" s="115">
        <f t="shared" si="13"/>
        <v>416.6666666666667</v>
      </c>
      <c r="W33" s="116">
        <f t="shared" si="14"/>
        <v>29</v>
      </c>
      <c r="X33" s="117">
        <f t="shared" si="15"/>
        <v>1344.1666666666667</v>
      </c>
      <c r="Y33" s="116">
        <f t="shared" si="16"/>
        <v>29</v>
      </c>
      <c r="Z33" s="113"/>
      <c r="AA33" s="114"/>
      <c r="AB33" s="114"/>
      <c r="AC33" s="115"/>
      <c r="AD33" s="116"/>
    </row>
    <row r="34" spans="1:30" s="64" customFormat="1" ht="19.5" customHeight="1">
      <c r="A34" s="108">
        <f t="shared" si="0"/>
        <v>30</v>
      </c>
      <c r="B34" s="118">
        <v>5</v>
      </c>
      <c r="C34" s="127" t="s">
        <v>69</v>
      </c>
      <c r="D34" s="120" t="s">
        <v>41</v>
      </c>
      <c r="E34" s="121"/>
      <c r="F34" s="108">
        <f t="shared" si="17"/>
        <v>1125.7222222222222</v>
      </c>
      <c r="G34" s="113">
        <v>345</v>
      </c>
      <c r="H34" s="114">
        <f t="shared" si="1"/>
        <v>735.8333333333334</v>
      </c>
      <c r="I34" s="114" t="b">
        <f t="shared" si="2"/>
        <v>0</v>
      </c>
      <c r="J34" s="115">
        <f t="shared" si="3"/>
        <v>735.8333333333334</v>
      </c>
      <c r="K34" s="116">
        <f t="shared" si="4"/>
        <v>25</v>
      </c>
      <c r="L34" s="113">
        <v>1275</v>
      </c>
      <c r="M34" s="114">
        <f t="shared" si="5"/>
        <v>-12.195121951219512</v>
      </c>
      <c r="N34" s="114" t="b">
        <f t="shared" si="6"/>
        <v>0</v>
      </c>
      <c r="O34" s="115">
        <f t="shared" si="7"/>
        <v>1</v>
      </c>
      <c r="P34" s="116">
        <f t="shared" si="8"/>
        <v>28</v>
      </c>
      <c r="Q34" s="117">
        <f t="shared" si="9"/>
        <v>736.8333333333334</v>
      </c>
      <c r="R34" s="116">
        <f t="shared" si="10"/>
        <v>30</v>
      </c>
      <c r="S34" s="113">
        <v>660</v>
      </c>
      <c r="T34" s="114">
        <f t="shared" si="11"/>
        <v>388.8888888888889</v>
      </c>
      <c r="U34" s="114" t="b">
        <f t="shared" si="12"/>
        <v>0</v>
      </c>
      <c r="V34" s="115">
        <f t="shared" si="13"/>
        <v>388.8888888888889</v>
      </c>
      <c r="W34" s="116">
        <f t="shared" si="14"/>
        <v>31</v>
      </c>
      <c r="X34" s="117">
        <f t="shared" si="15"/>
        <v>1125.7222222222222</v>
      </c>
      <c r="Y34" s="116">
        <f t="shared" si="16"/>
        <v>30</v>
      </c>
      <c r="Z34" s="113"/>
      <c r="AA34" s="114"/>
      <c r="AB34" s="114"/>
      <c r="AC34" s="115"/>
      <c r="AD34" s="116"/>
    </row>
    <row r="35" spans="1:30" s="64" customFormat="1" ht="19.5" customHeight="1">
      <c r="A35" s="108">
        <f t="shared" si="0"/>
        <v>31</v>
      </c>
      <c r="B35" s="109">
        <v>31</v>
      </c>
      <c r="C35" s="120" t="s">
        <v>94</v>
      </c>
      <c r="D35" s="120" t="s">
        <v>95</v>
      </c>
      <c r="E35" s="121"/>
      <c r="F35" s="108">
        <f t="shared" si="17"/>
        <v>1000</v>
      </c>
      <c r="G35" s="113" t="s">
        <v>32</v>
      </c>
      <c r="H35" s="114" t="e">
        <f t="shared" si="1"/>
        <v>#VALUE!</v>
      </c>
      <c r="I35" s="114" t="b">
        <f t="shared" si="2"/>
        <v>1</v>
      </c>
      <c r="J35" s="115">
        <f t="shared" si="3"/>
        <v>0</v>
      </c>
      <c r="K35" s="116">
        <f t="shared" si="4"/>
      </c>
      <c r="L35" s="113" t="s">
        <v>32</v>
      </c>
      <c r="M35" s="114" t="e">
        <f t="shared" si="5"/>
        <v>#VALUE!</v>
      </c>
      <c r="N35" s="114" t="b">
        <f t="shared" si="6"/>
        <v>1</v>
      </c>
      <c r="O35" s="115">
        <f t="shared" si="7"/>
        <v>0</v>
      </c>
      <c r="P35" s="116">
        <f t="shared" si="8"/>
      </c>
      <c r="Q35" s="117">
        <f t="shared" si="9"/>
        <v>0</v>
      </c>
      <c r="R35" s="116">
        <f t="shared" si="10"/>
      </c>
      <c r="S35" s="113">
        <v>0</v>
      </c>
      <c r="T35" s="114">
        <f t="shared" si="11"/>
        <v>1000</v>
      </c>
      <c r="U35" s="114" t="b">
        <f t="shared" si="12"/>
        <v>0</v>
      </c>
      <c r="V35" s="115">
        <f t="shared" si="13"/>
        <v>1000</v>
      </c>
      <c r="W35" s="116">
        <f t="shared" si="14"/>
        <v>1</v>
      </c>
      <c r="X35" s="117">
        <f t="shared" si="15"/>
        <v>1000</v>
      </c>
      <c r="Y35" s="116">
        <f t="shared" si="16"/>
        <v>31</v>
      </c>
      <c r="Z35" s="113"/>
      <c r="AA35" s="114"/>
      <c r="AB35" s="114"/>
      <c r="AC35" s="115"/>
      <c r="AD35" s="116"/>
    </row>
    <row r="36" spans="1:30" s="64" customFormat="1" ht="19.5" customHeight="1">
      <c r="A36" s="108">
        <f t="shared" si="0"/>
        <v>32</v>
      </c>
      <c r="B36" s="118">
        <v>6</v>
      </c>
      <c r="C36" s="127" t="s">
        <v>70</v>
      </c>
      <c r="D36" s="120" t="s">
        <v>71</v>
      </c>
      <c r="E36" s="121"/>
      <c r="F36" s="108">
        <f t="shared" si="17"/>
        <v>741</v>
      </c>
      <c r="G36" s="113">
        <v>340</v>
      </c>
      <c r="H36" s="114">
        <f t="shared" si="1"/>
        <v>740</v>
      </c>
      <c r="I36" s="114" t="b">
        <f t="shared" si="2"/>
        <v>0</v>
      </c>
      <c r="J36" s="115">
        <f t="shared" si="3"/>
        <v>740</v>
      </c>
      <c r="K36" s="116">
        <f t="shared" si="4"/>
        <v>24</v>
      </c>
      <c r="L36" s="113">
        <v>1279</v>
      </c>
      <c r="M36" s="114">
        <f t="shared" si="5"/>
        <v>-15.447154471544716</v>
      </c>
      <c r="N36" s="114" t="b">
        <f t="shared" si="6"/>
        <v>0</v>
      </c>
      <c r="O36" s="115">
        <f t="shared" si="7"/>
        <v>1</v>
      </c>
      <c r="P36" s="116">
        <f t="shared" si="8"/>
        <v>28</v>
      </c>
      <c r="Q36" s="117">
        <f t="shared" si="9"/>
        <v>741</v>
      </c>
      <c r="R36" s="116">
        <f t="shared" si="10"/>
        <v>29</v>
      </c>
      <c r="S36" s="113" t="s">
        <v>22</v>
      </c>
      <c r="T36" s="114" t="e">
        <f t="shared" si="11"/>
        <v>#VALUE!</v>
      </c>
      <c r="U36" s="114" t="b">
        <f t="shared" si="12"/>
        <v>1</v>
      </c>
      <c r="V36" s="115">
        <f t="shared" si="13"/>
        <v>0</v>
      </c>
      <c r="W36" s="116">
        <f t="shared" si="14"/>
      </c>
      <c r="X36" s="117">
        <f t="shared" si="15"/>
        <v>741</v>
      </c>
      <c r="Y36" s="116">
        <f t="shared" si="16"/>
        <v>32</v>
      </c>
      <c r="Z36" s="113"/>
      <c r="AA36" s="114"/>
      <c r="AB36" s="114"/>
      <c r="AC36" s="115"/>
      <c r="AD36" s="116"/>
    </row>
    <row r="37" spans="1:30" s="64" customFormat="1" ht="19.5" customHeight="1">
      <c r="A37" s="108">
        <f aca="true" t="shared" si="18" ref="A37:A53">IF(F37=0,"",RANK(F37,$F$5:$F$53,0))</f>
        <v>33</v>
      </c>
      <c r="B37" s="109">
        <v>32</v>
      </c>
      <c r="C37" s="120" t="s">
        <v>96</v>
      </c>
      <c r="D37" s="120" t="s">
        <v>41</v>
      </c>
      <c r="E37" s="121"/>
      <c r="F37" s="108">
        <f t="shared" si="17"/>
        <v>709.2592592592592</v>
      </c>
      <c r="G37" s="113" t="s">
        <v>32</v>
      </c>
      <c r="H37" s="114" t="e">
        <f t="shared" si="1"/>
        <v>#VALUE!</v>
      </c>
      <c r="I37" s="114" t="b">
        <f t="shared" si="2"/>
        <v>1</v>
      </c>
      <c r="J37" s="115">
        <f t="shared" si="3"/>
        <v>0</v>
      </c>
      <c r="K37" s="116">
        <f t="shared" si="4"/>
      </c>
      <c r="L37" s="113" t="s">
        <v>32</v>
      </c>
      <c r="M37" s="114" t="e">
        <f t="shared" si="5"/>
        <v>#VALUE!</v>
      </c>
      <c r="N37" s="114" t="b">
        <f t="shared" si="6"/>
        <v>1</v>
      </c>
      <c r="O37" s="115">
        <f t="shared" si="7"/>
        <v>0</v>
      </c>
      <c r="P37" s="116">
        <f t="shared" si="8"/>
      </c>
      <c r="Q37" s="117">
        <f t="shared" si="9"/>
        <v>0</v>
      </c>
      <c r="R37" s="116">
        <f t="shared" si="10"/>
      </c>
      <c r="S37" s="113">
        <v>314</v>
      </c>
      <c r="T37" s="114">
        <f t="shared" si="11"/>
        <v>709.2592592592592</v>
      </c>
      <c r="U37" s="114" t="b">
        <f t="shared" si="12"/>
        <v>0</v>
      </c>
      <c r="V37" s="115">
        <f t="shared" si="13"/>
        <v>709.2592592592592</v>
      </c>
      <c r="W37" s="116">
        <f t="shared" si="14"/>
        <v>23</v>
      </c>
      <c r="X37" s="117">
        <f t="shared" si="15"/>
        <v>709.2592592592592</v>
      </c>
      <c r="Y37" s="116">
        <f t="shared" si="16"/>
        <v>33</v>
      </c>
      <c r="Z37" s="113"/>
      <c r="AA37" s="114"/>
      <c r="AB37" s="114"/>
      <c r="AC37" s="115"/>
      <c r="AD37" s="116"/>
    </row>
    <row r="38" spans="1:30" s="64" customFormat="1" ht="19.5" customHeight="1">
      <c r="A38" s="108">
        <f t="shared" si="18"/>
        <v>34</v>
      </c>
      <c r="B38" s="118">
        <v>9</v>
      </c>
      <c r="C38" s="127" t="s">
        <v>75</v>
      </c>
      <c r="D38" s="120" t="s">
        <v>41</v>
      </c>
      <c r="E38" s="121"/>
      <c r="F38" s="108">
        <f t="shared" si="17"/>
        <v>705.9620596205962</v>
      </c>
      <c r="G38" s="113" t="s">
        <v>32</v>
      </c>
      <c r="H38" s="114" t="e">
        <f t="shared" si="1"/>
        <v>#VALUE!</v>
      </c>
      <c r="I38" s="114" t="b">
        <f t="shared" si="2"/>
        <v>1</v>
      </c>
      <c r="J38" s="115">
        <f t="shared" si="3"/>
        <v>0</v>
      </c>
      <c r="K38" s="116">
        <f t="shared" si="4"/>
      </c>
      <c r="L38" s="113">
        <v>870</v>
      </c>
      <c r="M38" s="114">
        <f t="shared" si="5"/>
        <v>317.0731707317073</v>
      </c>
      <c r="N38" s="114" t="b">
        <f t="shared" si="6"/>
        <v>0</v>
      </c>
      <c r="O38" s="115">
        <f t="shared" si="7"/>
        <v>317.0731707317073</v>
      </c>
      <c r="P38" s="116">
        <f t="shared" si="8"/>
        <v>26</v>
      </c>
      <c r="Q38" s="117">
        <f t="shared" si="9"/>
        <v>317.0731707317073</v>
      </c>
      <c r="R38" s="116">
        <f t="shared" si="10"/>
        <v>32</v>
      </c>
      <c r="S38" s="113">
        <v>660</v>
      </c>
      <c r="T38" s="114">
        <f t="shared" si="11"/>
        <v>388.8888888888889</v>
      </c>
      <c r="U38" s="114" t="b">
        <f t="shared" si="12"/>
        <v>0</v>
      </c>
      <c r="V38" s="115">
        <f t="shared" si="13"/>
        <v>388.8888888888889</v>
      </c>
      <c r="W38" s="116">
        <f t="shared" si="14"/>
        <v>31</v>
      </c>
      <c r="X38" s="117">
        <f t="shared" si="15"/>
        <v>705.9620596205962</v>
      </c>
      <c r="Y38" s="116">
        <f t="shared" si="16"/>
        <v>34</v>
      </c>
      <c r="Z38" s="113"/>
      <c r="AA38" s="114"/>
      <c r="AB38" s="114"/>
      <c r="AC38" s="115"/>
      <c r="AD38" s="116"/>
    </row>
    <row r="39" spans="1:30" s="64" customFormat="1" ht="19.5" customHeight="1">
      <c r="A39" s="108">
        <f t="shared" si="18"/>
      </c>
      <c r="B39" s="109">
        <v>34</v>
      </c>
      <c r="C39" s="120"/>
      <c r="D39" s="120"/>
      <c r="E39" s="121"/>
      <c r="F39" s="108"/>
      <c r="G39" s="113"/>
      <c r="H39" s="114">
        <f t="shared" si="1"/>
        <v>1023.3333333333335</v>
      </c>
      <c r="I39" s="114" t="b">
        <f t="shared" si="2"/>
        <v>0</v>
      </c>
      <c r="J39" s="115"/>
      <c r="K39" s="116">
        <f t="shared" si="4"/>
      </c>
      <c r="L39" s="113"/>
      <c r="M39" s="114">
        <f t="shared" si="5"/>
        <v>1024.3902439024391</v>
      </c>
      <c r="N39" s="114" t="b">
        <f t="shared" si="6"/>
        <v>0</v>
      </c>
      <c r="O39" s="115"/>
      <c r="P39" s="116">
        <f t="shared" si="8"/>
      </c>
      <c r="Q39" s="117"/>
      <c r="R39" s="116">
        <f t="shared" si="10"/>
      </c>
      <c r="S39" s="113"/>
      <c r="T39" s="114">
        <f t="shared" si="11"/>
        <v>1000</v>
      </c>
      <c r="U39" s="114" t="b">
        <f t="shared" si="12"/>
        <v>0</v>
      </c>
      <c r="V39" s="115"/>
      <c r="W39" s="116">
        <f t="shared" si="14"/>
      </c>
      <c r="X39" s="117"/>
      <c r="Y39" s="116">
        <f t="shared" si="16"/>
      </c>
      <c r="Z39" s="113"/>
      <c r="AA39" s="114"/>
      <c r="AB39" s="114"/>
      <c r="AC39" s="115"/>
      <c r="AD39" s="116"/>
    </row>
    <row r="40" spans="1:30" s="64" customFormat="1" ht="19.5" customHeight="1">
      <c r="A40" s="108">
        <f t="shared" si="18"/>
      </c>
      <c r="B40" s="118">
        <v>36</v>
      </c>
      <c r="C40" s="120"/>
      <c r="D40" s="120"/>
      <c r="E40" s="121"/>
      <c r="F40" s="108"/>
      <c r="G40" s="113"/>
      <c r="H40" s="114"/>
      <c r="I40" s="114"/>
      <c r="J40" s="115"/>
      <c r="K40" s="116"/>
      <c r="L40" s="113"/>
      <c r="M40" s="114"/>
      <c r="N40" s="114"/>
      <c r="O40" s="115"/>
      <c r="P40" s="116"/>
      <c r="Q40" s="117"/>
      <c r="R40" s="116"/>
      <c r="S40" s="113"/>
      <c r="T40" s="114"/>
      <c r="U40" s="114"/>
      <c r="V40" s="115"/>
      <c r="W40" s="116"/>
      <c r="X40" s="117"/>
      <c r="Y40" s="116"/>
      <c r="Z40" s="113"/>
      <c r="AA40" s="114"/>
      <c r="AB40" s="114"/>
      <c r="AC40" s="115"/>
      <c r="AD40" s="116"/>
    </row>
    <row r="41" spans="1:30" s="64" customFormat="1" ht="19.5" customHeight="1">
      <c r="A41" s="108">
        <f t="shared" si="18"/>
      </c>
      <c r="B41" s="109">
        <v>37</v>
      </c>
      <c r="C41" s="120"/>
      <c r="D41" s="120"/>
      <c r="E41" s="121"/>
      <c r="F41" s="108"/>
      <c r="G41" s="113"/>
      <c r="H41" s="114"/>
      <c r="I41" s="114"/>
      <c r="J41" s="115"/>
      <c r="K41" s="116"/>
      <c r="L41" s="113"/>
      <c r="M41" s="114"/>
      <c r="N41" s="114"/>
      <c r="O41" s="115"/>
      <c r="P41" s="116"/>
      <c r="Q41" s="117"/>
      <c r="R41" s="116"/>
      <c r="S41" s="113"/>
      <c r="T41" s="114"/>
      <c r="U41" s="114"/>
      <c r="V41" s="115"/>
      <c r="W41" s="116"/>
      <c r="X41" s="117"/>
      <c r="Y41" s="116"/>
      <c r="Z41" s="113"/>
      <c r="AA41" s="114"/>
      <c r="AB41" s="114"/>
      <c r="AC41" s="115"/>
      <c r="AD41" s="116"/>
    </row>
    <row r="42" spans="1:30" s="64" customFormat="1" ht="19.5" customHeight="1">
      <c r="A42" s="108">
        <f t="shared" si="18"/>
      </c>
      <c r="B42" s="118">
        <v>38</v>
      </c>
      <c r="C42" s="120"/>
      <c r="D42" s="120"/>
      <c r="E42" s="121"/>
      <c r="F42" s="108"/>
      <c r="G42" s="113"/>
      <c r="H42" s="114"/>
      <c r="I42" s="114"/>
      <c r="J42" s="115"/>
      <c r="K42" s="116"/>
      <c r="L42" s="113"/>
      <c r="M42" s="114"/>
      <c r="N42" s="114"/>
      <c r="O42" s="115"/>
      <c r="P42" s="116"/>
      <c r="Q42" s="117"/>
      <c r="R42" s="116"/>
      <c r="S42" s="113"/>
      <c r="T42" s="114"/>
      <c r="U42" s="114"/>
      <c r="V42" s="115"/>
      <c r="W42" s="116"/>
      <c r="X42" s="117"/>
      <c r="Y42" s="116"/>
      <c r="Z42" s="113"/>
      <c r="AA42" s="114"/>
      <c r="AB42" s="114"/>
      <c r="AC42" s="115"/>
      <c r="AD42" s="116"/>
    </row>
    <row r="43" spans="1:30" s="64" customFormat="1" ht="19.5" customHeight="1">
      <c r="A43" s="108">
        <f t="shared" si="18"/>
      </c>
      <c r="B43" s="109">
        <v>39</v>
      </c>
      <c r="C43" s="120"/>
      <c r="D43" s="120"/>
      <c r="E43" s="121"/>
      <c r="F43" s="108"/>
      <c r="G43" s="113"/>
      <c r="H43" s="114"/>
      <c r="I43" s="114"/>
      <c r="J43" s="115"/>
      <c r="K43" s="116"/>
      <c r="L43" s="113"/>
      <c r="M43" s="114"/>
      <c r="N43" s="114"/>
      <c r="O43" s="115"/>
      <c r="P43" s="116"/>
      <c r="Q43" s="117"/>
      <c r="R43" s="116"/>
      <c r="S43" s="113"/>
      <c r="T43" s="114"/>
      <c r="U43" s="114"/>
      <c r="V43" s="115"/>
      <c r="W43" s="116"/>
      <c r="X43" s="117"/>
      <c r="Y43" s="116"/>
      <c r="Z43" s="113"/>
      <c r="AA43" s="114"/>
      <c r="AB43" s="114"/>
      <c r="AC43" s="115"/>
      <c r="AD43" s="116"/>
    </row>
    <row r="44" spans="1:30" s="64" customFormat="1" ht="19.5" customHeight="1">
      <c r="A44" s="108">
        <f t="shared" si="18"/>
      </c>
      <c r="B44" s="118">
        <v>40</v>
      </c>
      <c r="C44" s="120"/>
      <c r="D44" s="120"/>
      <c r="E44" s="121"/>
      <c r="F44" s="108"/>
      <c r="G44" s="113"/>
      <c r="H44" s="114"/>
      <c r="I44" s="114"/>
      <c r="J44" s="115"/>
      <c r="K44" s="116"/>
      <c r="L44" s="113"/>
      <c r="M44" s="114"/>
      <c r="N44" s="114"/>
      <c r="O44" s="115"/>
      <c r="P44" s="116"/>
      <c r="Q44" s="117"/>
      <c r="R44" s="116"/>
      <c r="S44" s="113"/>
      <c r="T44" s="114"/>
      <c r="U44" s="114"/>
      <c r="V44" s="115"/>
      <c r="W44" s="116"/>
      <c r="X44" s="117"/>
      <c r="Y44" s="116"/>
      <c r="Z44" s="113"/>
      <c r="AA44" s="114"/>
      <c r="AB44" s="114"/>
      <c r="AC44" s="115"/>
      <c r="AD44" s="116"/>
    </row>
    <row r="45" spans="1:30" s="64" customFormat="1" ht="19.5" customHeight="1">
      <c r="A45" s="108">
        <f t="shared" si="18"/>
      </c>
      <c r="B45" s="109">
        <v>41</v>
      </c>
      <c r="C45" s="120"/>
      <c r="D45" s="120"/>
      <c r="E45" s="121"/>
      <c r="F45" s="108"/>
      <c r="G45" s="113"/>
      <c r="H45" s="114"/>
      <c r="I45" s="114"/>
      <c r="J45" s="115"/>
      <c r="K45" s="116"/>
      <c r="L45" s="113"/>
      <c r="M45" s="114"/>
      <c r="N45" s="114"/>
      <c r="O45" s="115"/>
      <c r="P45" s="116"/>
      <c r="Q45" s="117"/>
      <c r="R45" s="116"/>
      <c r="S45" s="113"/>
      <c r="T45" s="114"/>
      <c r="U45" s="114"/>
      <c r="V45" s="115"/>
      <c r="W45" s="116"/>
      <c r="X45" s="117"/>
      <c r="Y45" s="116"/>
      <c r="Z45" s="113"/>
      <c r="AA45" s="114"/>
      <c r="AB45" s="114"/>
      <c r="AC45" s="115"/>
      <c r="AD45" s="116"/>
    </row>
    <row r="46" spans="1:30" s="64" customFormat="1" ht="19.5" customHeight="1">
      <c r="A46" s="108">
        <f t="shared" si="18"/>
      </c>
      <c r="B46" s="118">
        <v>42</v>
      </c>
      <c r="C46" s="120"/>
      <c r="D46" s="120"/>
      <c r="E46" s="121"/>
      <c r="F46" s="108"/>
      <c r="G46" s="113"/>
      <c r="H46" s="114"/>
      <c r="I46" s="114"/>
      <c r="J46" s="115"/>
      <c r="K46" s="116"/>
      <c r="L46" s="113"/>
      <c r="M46" s="114"/>
      <c r="N46" s="114"/>
      <c r="O46" s="115"/>
      <c r="P46" s="116"/>
      <c r="Q46" s="117"/>
      <c r="R46" s="116"/>
      <c r="S46" s="113"/>
      <c r="T46" s="114"/>
      <c r="U46" s="114"/>
      <c r="V46" s="115"/>
      <c r="W46" s="116"/>
      <c r="X46" s="117"/>
      <c r="Y46" s="116"/>
      <c r="Z46" s="113"/>
      <c r="AA46" s="114"/>
      <c r="AB46" s="114"/>
      <c r="AC46" s="115"/>
      <c r="AD46" s="116"/>
    </row>
    <row r="47" spans="1:30" s="64" customFormat="1" ht="19.5" customHeight="1">
      <c r="A47" s="108">
        <f t="shared" si="18"/>
      </c>
      <c r="B47" s="109">
        <v>43</v>
      </c>
      <c r="C47" s="120"/>
      <c r="D47" s="120"/>
      <c r="E47" s="121"/>
      <c r="F47" s="108"/>
      <c r="G47" s="113"/>
      <c r="H47" s="114"/>
      <c r="I47" s="114"/>
      <c r="J47" s="115"/>
      <c r="K47" s="116"/>
      <c r="L47" s="113"/>
      <c r="M47" s="114"/>
      <c r="N47" s="114"/>
      <c r="O47" s="115"/>
      <c r="P47" s="116"/>
      <c r="Q47" s="117"/>
      <c r="R47" s="116"/>
      <c r="S47" s="113"/>
      <c r="T47" s="114"/>
      <c r="U47" s="114"/>
      <c r="V47" s="115"/>
      <c r="W47" s="116"/>
      <c r="X47" s="117"/>
      <c r="Y47" s="116"/>
      <c r="Z47" s="113"/>
      <c r="AA47" s="114"/>
      <c r="AB47" s="114"/>
      <c r="AC47" s="115"/>
      <c r="AD47" s="116"/>
    </row>
    <row r="48" spans="1:30" s="64" customFormat="1" ht="19.5" customHeight="1">
      <c r="A48" s="108">
        <f t="shared" si="18"/>
      </c>
      <c r="B48" s="118">
        <v>44</v>
      </c>
      <c r="C48" s="120"/>
      <c r="D48" s="120"/>
      <c r="E48" s="121"/>
      <c r="F48" s="108"/>
      <c r="G48" s="113"/>
      <c r="H48" s="114"/>
      <c r="I48" s="114"/>
      <c r="J48" s="115"/>
      <c r="K48" s="116"/>
      <c r="L48" s="113"/>
      <c r="M48" s="114"/>
      <c r="N48" s="114"/>
      <c r="O48" s="115"/>
      <c r="P48" s="116"/>
      <c r="Q48" s="117"/>
      <c r="R48" s="116"/>
      <c r="S48" s="113"/>
      <c r="T48" s="114"/>
      <c r="U48" s="114"/>
      <c r="V48" s="115"/>
      <c r="W48" s="116"/>
      <c r="X48" s="117"/>
      <c r="Y48" s="116"/>
      <c r="Z48" s="113"/>
      <c r="AA48" s="114"/>
      <c r="AB48" s="114"/>
      <c r="AC48" s="115"/>
      <c r="AD48" s="116"/>
    </row>
    <row r="49" spans="1:30" s="64" customFormat="1" ht="19.5" customHeight="1">
      <c r="A49" s="108">
        <f t="shared" si="18"/>
      </c>
      <c r="B49" s="109">
        <v>45</v>
      </c>
      <c r="C49" s="120"/>
      <c r="D49" s="120"/>
      <c r="E49" s="121"/>
      <c r="F49" s="108"/>
      <c r="G49" s="113"/>
      <c r="H49" s="114"/>
      <c r="I49" s="114"/>
      <c r="J49" s="115"/>
      <c r="K49" s="116"/>
      <c r="L49" s="113"/>
      <c r="M49" s="114"/>
      <c r="N49" s="114"/>
      <c r="O49" s="115"/>
      <c r="P49" s="116"/>
      <c r="Q49" s="117"/>
      <c r="R49" s="116"/>
      <c r="S49" s="113"/>
      <c r="T49" s="114"/>
      <c r="U49" s="114"/>
      <c r="V49" s="115"/>
      <c r="W49" s="116"/>
      <c r="X49" s="117"/>
      <c r="Y49" s="116"/>
      <c r="Z49" s="113"/>
      <c r="AA49" s="114"/>
      <c r="AB49" s="114"/>
      <c r="AC49" s="115"/>
      <c r="AD49" s="116"/>
    </row>
    <row r="50" spans="1:30" s="64" customFormat="1" ht="19.5" customHeight="1">
      <c r="A50" s="108">
        <f t="shared" si="18"/>
      </c>
      <c r="B50" s="118">
        <v>46</v>
      </c>
      <c r="C50" s="120"/>
      <c r="D50" s="120"/>
      <c r="E50" s="121"/>
      <c r="F50" s="108"/>
      <c r="G50" s="113"/>
      <c r="H50" s="114"/>
      <c r="I50" s="114"/>
      <c r="J50" s="115"/>
      <c r="K50" s="116"/>
      <c r="L50" s="113"/>
      <c r="M50" s="114"/>
      <c r="N50" s="114"/>
      <c r="O50" s="115"/>
      <c r="P50" s="116"/>
      <c r="Q50" s="117"/>
      <c r="R50" s="116"/>
      <c r="S50" s="113"/>
      <c r="T50" s="114"/>
      <c r="U50" s="114"/>
      <c r="V50" s="115"/>
      <c r="W50" s="116"/>
      <c r="X50" s="117"/>
      <c r="Y50" s="116"/>
      <c r="Z50" s="113"/>
      <c r="AA50" s="114"/>
      <c r="AB50" s="114"/>
      <c r="AC50" s="115"/>
      <c r="AD50" s="116"/>
    </row>
    <row r="51" spans="1:30" s="64" customFormat="1" ht="19.5" customHeight="1">
      <c r="A51" s="108">
        <f t="shared" si="18"/>
      </c>
      <c r="B51" s="109">
        <v>47</v>
      </c>
      <c r="C51" s="120"/>
      <c r="D51" s="120"/>
      <c r="E51" s="121"/>
      <c r="F51" s="108"/>
      <c r="G51" s="113"/>
      <c r="H51" s="114"/>
      <c r="I51" s="114"/>
      <c r="J51" s="115"/>
      <c r="K51" s="116"/>
      <c r="L51" s="113"/>
      <c r="M51" s="114"/>
      <c r="N51" s="114"/>
      <c r="O51" s="115"/>
      <c r="P51" s="116"/>
      <c r="Q51" s="117"/>
      <c r="R51" s="116"/>
      <c r="S51" s="113"/>
      <c r="T51" s="114"/>
      <c r="U51" s="114"/>
      <c r="V51" s="115"/>
      <c r="W51" s="116"/>
      <c r="X51" s="117"/>
      <c r="Y51" s="116"/>
      <c r="Z51" s="113"/>
      <c r="AA51" s="114"/>
      <c r="AB51" s="114"/>
      <c r="AC51" s="115"/>
      <c r="AD51" s="116"/>
    </row>
    <row r="52" spans="1:30" s="64" customFormat="1" ht="19.5" customHeight="1">
      <c r="A52" s="108">
        <f t="shared" si="18"/>
      </c>
      <c r="B52" s="118">
        <v>48</v>
      </c>
      <c r="C52" s="120"/>
      <c r="D52" s="120"/>
      <c r="E52" s="121"/>
      <c r="F52" s="108"/>
      <c r="G52" s="113"/>
      <c r="H52" s="114"/>
      <c r="I52" s="114"/>
      <c r="J52" s="115"/>
      <c r="K52" s="116"/>
      <c r="L52" s="113"/>
      <c r="M52" s="114"/>
      <c r="N52" s="114"/>
      <c r="O52" s="115"/>
      <c r="P52" s="116"/>
      <c r="Q52" s="117"/>
      <c r="R52" s="116"/>
      <c r="S52" s="113"/>
      <c r="T52" s="114"/>
      <c r="U52" s="114"/>
      <c r="V52" s="115"/>
      <c r="W52" s="116"/>
      <c r="X52" s="117"/>
      <c r="Y52" s="116"/>
      <c r="Z52" s="113"/>
      <c r="AA52" s="114"/>
      <c r="AB52" s="114"/>
      <c r="AC52" s="115"/>
      <c r="AD52" s="116"/>
    </row>
    <row r="53" spans="1:30" s="64" customFormat="1" ht="19.5" customHeight="1">
      <c r="A53" s="108">
        <f t="shared" si="18"/>
      </c>
      <c r="B53" s="109">
        <v>49</v>
      </c>
      <c r="C53" s="128"/>
      <c r="D53" s="128"/>
      <c r="E53" s="129"/>
      <c r="F53" s="108"/>
      <c r="G53" s="113"/>
      <c r="H53" s="114"/>
      <c r="I53" s="114"/>
      <c r="J53" s="115"/>
      <c r="K53" s="116"/>
      <c r="L53" s="113"/>
      <c r="M53" s="114"/>
      <c r="N53" s="114"/>
      <c r="O53" s="115"/>
      <c r="P53" s="116"/>
      <c r="Q53" s="125"/>
      <c r="R53" s="126"/>
      <c r="S53" s="113"/>
      <c r="T53" s="114"/>
      <c r="U53" s="114"/>
      <c r="V53" s="115"/>
      <c r="W53" s="116"/>
      <c r="X53" s="125"/>
      <c r="Y53" s="126"/>
      <c r="Z53" s="113"/>
      <c r="AA53" s="114"/>
      <c r="AB53" s="114"/>
      <c r="AC53" s="115"/>
      <c r="AD53" s="116"/>
    </row>
  </sheetData>
  <sheetProtection/>
  <mergeCells count="1">
    <mergeCell ref="A1:E2"/>
  </mergeCells>
  <printOptions/>
  <pageMargins left="0.7874015748031497" right="0.7874015748031497" top="0.7874015748031497" bottom="0.7874015748031497" header="0.5118110236220472" footer="0.5118110236220472"/>
  <pageSetup fitToHeight="2" fitToWidth="1" horizontalDpi="300" verticalDpi="300" orientation="landscape" paperSize="9" scale="54" r:id="rId1"/>
  <headerFooter alignWithMargins="0">
    <oddHeader>&amp;R&amp;10&amp;P/&amp;N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0"/>
  <sheetViews>
    <sheetView tabSelected="1" zoomScale="75" zoomScaleNormal="75" zoomScalePageLayoutView="0" workbookViewId="0" topLeftCell="A1">
      <pane xSplit="5" ySplit="4" topLeftCell="F5" activePane="bottomRight" state="frozen"/>
      <selection pane="topLeft" activeCell="A3" sqref="A3"/>
      <selection pane="topRight" activeCell="A3" sqref="A3"/>
      <selection pane="bottomLeft" activeCell="C5" sqref="C5"/>
      <selection pane="bottomRight" activeCell="A1" sqref="A1:D2"/>
    </sheetView>
  </sheetViews>
  <sheetFormatPr defaultColWidth="9.00390625" defaultRowHeight="12.75"/>
  <cols>
    <col min="1" max="1" width="14.125" style="26" customWidth="1"/>
    <col min="2" max="2" width="7.875" style="27" hidden="1" customWidth="1"/>
    <col min="3" max="3" width="45.375" style="28" customWidth="1"/>
    <col min="4" max="4" width="25.625" style="28" customWidth="1"/>
    <col min="5" max="5" width="19.375" style="28" customWidth="1"/>
    <col min="6" max="6" width="13.625" style="29" customWidth="1"/>
    <col min="7" max="7" width="11.50390625" style="27" customWidth="1"/>
    <col min="8" max="9" width="9.125" style="27" hidden="1" customWidth="1"/>
    <col min="10" max="10" width="9.125" style="30" customWidth="1"/>
    <col min="11" max="11" width="11.875" style="27" customWidth="1"/>
    <col min="12" max="12" width="9.125" style="27" customWidth="1"/>
    <col min="13" max="13" width="10.375" style="27" hidden="1" customWidth="1"/>
    <col min="14" max="14" width="9.125" style="27" hidden="1" customWidth="1"/>
    <col min="15" max="15" width="9.125" style="30" customWidth="1"/>
    <col min="16" max="16" width="12.00390625" style="27" customWidth="1"/>
    <col min="17" max="21" width="9.125" style="27" hidden="1" customWidth="1"/>
    <col min="22" max="22" width="9.125" style="30" hidden="1" customWidth="1"/>
    <col min="23" max="28" width="9.125" style="27" hidden="1" customWidth="1"/>
    <col min="29" max="29" width="9.125" style="30" hidden="1" customWidth="1"/>
    <col min="30" max="30" width="9.125" style="27" hidden="1" customWidth="1"/>
    <col min="31" max="31" width="9.00390625" style="26" customWidth="1"/>
    <col min="32" max="32" width="12.375" style="26" hidden="1" customWidth="1"/>
    <col min="33" max="33" width="0" style="26" hidden="1" customWidth="1"/>
    <col min="34" max="34" width="9.00390625" style="26" customWidth="1"/>
    <col min="35" max="35" width="12.625" style="26" customWidth="1"/>
    <col min="36" max="16384" width="9.00390625" style="26" customWidth="1"/>
  </cols>
  <sheetData>
    <row r="1" spans="1:35" s="1" customFormat="1" ht="36.75" customHeight="1">
      <c r="A1" s="130" t="s">
        <v>98</v>
      </c>
      <c r="B1" s="130"/>
      <c r="C1" s="130"/>
      <c r="D1" s="130"/>
      <c r="E1" s="69"/>
      <c r="F1" s="70"/>
      <c r="G1" s="71" t="s">
        <v>20</v>
      </c>
      <c r="H1" s="72"/>
      <c r="I1" s="72"/>
      <c r="J1" s="73" t="s">
        <v>15</v>
      </c>
      <c r="K1" s="74" t="s">
        <v>21</v>
      </c>
      <c r="L1" s="71" t="s">
        <v>20</v>
      </c>
      <c r="M1" s="72"/>
      <c r="N1" s="72"/>
      <c r="O1" s="73" t="s">
        <v>15</v>
      </c>
      <c r="P1" s="74" t="s">
        <v>21</v>
      </c>
      <c r="Q1" s="69"/>
      <c r="R1" s="69"/>
      <c r="S1" s="71" t="s">
        <v>20</v>
      </c>
      <c r="T1" s="72"/>
      <c r="U1" s="72"/>
      <c r="V1" s="73" t="s">
        <v>15</v>
      </c>
      <c r="W1" s="74" t="s">
        <v>21</v>
      </c>
      <c r="X1" s="69"/>
      <c r="Y1" s="69"/>
      <c r="Z1" s="71" t="s">
        <v>20</v>
      </c>
      <c r="AA1" s="72"/>
      <c r="AB1" s="72"/>
      <c r="AC1" s="73" t="s">
        <v>15</v>
      </c>
      <c r="AD1" s="74" t="s">
        <v>21</v>
      </c>
      <c r="AE1" s="71" t="s">
        <v>20</v>
      </c>
      <c r="AF1" s="72"/>
      <c r="AG1" s="72"/>
      <c r="AH1" s="73" t="s">
        <v>15</v>
      </c>
      <c r="AI1" s="74" t="s">
        <v>21</v>
      </c>
    </row>
    <row r="2" spans="1:37" s="6" customFormat="1" ht="20.25" customHeight="1">
      <c r="A2" s="130"/>
      <c r="B2" s="130"/>
      <c r="C2" s="130"/>
      <c r="D2" s="130"/>
      <c r="E2" s="75"/>
      <c r="F2" s="77"/>
      <c r="G2" s="78">
        <v>1470</v>
      </c>
      <c r="H2" s="79"/>
      <c r="I2" s="79"/>
      <c r="J2" s="80">
        <v>110</v>
      </c>
      <c r="K2" s="81">
        <v>25</v>
      </c>
      <c r="L2" s="78">
        <v>900</v>
      </c>
      <c r="M2" s="79"/>
      <c r="N2" s="79"/>
      <c r="O2" s="80">
        <v>90</v>
      </c>
      <c r="P2" s="81">
        <v>30</v>
      </c>
      <c r="Q2" s="76"/>
      <c r="R2" s="76"/>
      <c r="S2" s="78"/>
      <c r="T2" s="79"/>
      <c r="U2" s="79"/>
      <c r="V2" s="80"/>
      <c r="W2" s="81"/>
      <c r="X2" s="76"/>
      <c r="Y2" s="76"/>
      <c r="Z2" s="78"/>
      <c r="AA2" s="79"/>
      <c r="AB2" s="79"/>
      <c r="AC2" s="80"/>
      <c r="AD2" s="81"/>
      <c r="AE2" s="78">
        <v>900</v>
      </c>
      <c r="AF2" s="79"/>
      <c r="AG2" s="79"/>
      <c r="AH2" s="80">
        <v>110</v>
      </c>
      <c r="AI2" s="81">
        <v>30</v>
      </c>
      <c r="AJ2" s="7"/>
      <c r="AK2" s="7"/>
    </row>
    <row r="3" spans="1:37" s="13" customFormat="1" ht="43.5">
      <c r="A3" s="82" t="s">
        <v>0</v>
      </c>
      <c r="B3" s="82"/>
      <c r="C3" s="82" t="s">
        <v>23</v>
      </c>
      <c r="D3" s="83"/>
      <c r="E3" s="83"/>
      <c r="F3" s="84"/>
      <c r="G3" s="85"/>
      <c r="H3" s="86"/>
      <c r="I3" s="86"/>
      <c r="J3" s="87" t="s">
        <v>1</v>
      </c>
      <c r="K3" s="88"/>
      <c r="L3" s="89"/>
      <c r="M3" s="90"/>
      <c r="N3" s="90"/>
      <c r="O3" s="91" t="s">
        <v>2</v>
      </c>
      <c r="P3" s="92"/>
      <c r="Q3" s="93" t="s">
        <v>3</v>
      </c>
      <c r="R3" s="94" t="s">
        <v>3</v>
      </c>
      <c r="S3" s="89"/>
      <c r="T3" s="90"/>
      <c r="U3" s="90"/>
      <c r="V3" s="91" t="s">
        <v>4</v>
      </c>
      <c r="W3" s="92"/>
      <c r="X3" s="95" t="s">
        <v>5</v>
      </c>
      <c r="Y3" s="94" t="s">
        <v>5</v>
      </c>
      <c r="Z3" s="89"/>
      <c r="AA3" s="90"/>
      <c r="AB3" s="90"/>
      <c r="AC3" s="91" t="s">
        <v>6</v>
      </c>
      <c r="AD3" s="92"/>
      <c r="AE3" s="89"/>
      <c r="AF3" s="90"/>
      <c r="AG3" s="90"/>
      <c r="AH3" s="91" t="s">
        <v>4</v>
      </c>
      <c r="AI3" s="92"/>
      <c r="AJ3"/>
      <c r="AK3"/>
    </row>
    <row r="4" spans="1:37" s="16" customFormat="1" ht="19.5" customHeight="1">
      <c r="A4" s="96" t="s">
        <v>7</v>
      </c>
      <c r="B4" s="97" t="s">
        <v>8</v>
      </c>
      <c r="C4" s="98" t="s">
        <v>18</v>
      </c>
      <c r="D4" s="98" t="s">
        <v>9</v>
      </c>
      <c r="E4" s="99" t="s">
        <v>10</v>
      </c>
      <c r="F4" s="96" t="s">
        <v>11</v>
      </c>
      <c r="G4" s="100" t="s">
        <v>12</v>
      </c>
      <c r="H4" s="101" t="s">
        <v>16</v>
      </c>
      <c r="I4" s="101" t="s">
        <v>17</v>
      </c>
      <c r="J4" s="102" t="s">
        <v>13</v>
      </c>
      <c r="K4" s="103" t="s">
        <v>7</v>
      </c>
      <c r="L4" s="100" t="s">
        <v>12</v>
      </c>
      <c r="M4" s="101" t="s">
        <v>16</v>
      </c>
      <c r="N4" s="101" t="s">
        <v>17</v>
      </c>
      <c r="O4" s="102" t="s">
        <v>13</v>
      </c>
      <c r="P4" s="103" t="s">
        <v>7</v>
      </c>
      <c r="Q4" s="104" t="s">
        <v>13</v>
      </c>
      <c r="R4" s="105" t="s">
        <v>14</v>
      </c>
      <c r="S4" s="100" t="s">
        <v>12</v>
      </c>
      <c r="T4" s="101" t="s">
        <v>16</v>
      </c>
      <c r="U4" s="101" t="s">
        <v>17</v>
      </c>
      <c r="V4" s="102" t="s">
        <v>13</v>
      </c>
      <c r="W4" s="103" t="s">
        <v>7</v>
      </c>
      <c r="X4" s="106" t="s">
        <v>13</v>
      </c>
      <c r="Y4" s="105" t="s">
        <v>14</v>
      </c>
      <c r="Z4" s="100" t="s">
        <v>12</v>
      </c>
      <c r="AA4" s="101" t="s">
        <v>16</v>
      </c>
      <c r="AB4" s="101" t="s">
        <v>17</v>
      </c>
      <c r="AC4" s="102" t="s">
        <v>13</v>
      </c>
      <c r="AD4" s="103" t="s">
        <v>7</v>
      </c>
      <c r="AE4" s="100" t="s">
        <v>12</v>
      </c>
      <c r="AF4" s="107"/>
      <c r="AG4" s="107"/>
      <c r="AH4" s="102" t="s">
        <v>13</v>
      </c>
      <c r="AI4" s="103" t="s">
        <v>7</v>
      </c>
      <c r="AJ4"/>
      <c r="AK4"/>
    </row>
    <row r="5" spans="1:37" s="21" customFormat="1" ht="19.5" customHeight="1">
      <c r="A5" s="108">
        <f aca="true" t="shared" si="0" ref="A5:A15">IF(F5=0,"",RANK(F5,$F$5:$F$54,0))</f>
        <v>1</v>
      </c>
      <c r="B5" s="109">
        <v>2</v>
      </c>
      <c r="C5" s="110" t="s">
        <v>35</v>
      </c>
      <c r="D5" s="111" t="s">
        <v>26</v>
      </c>
      <c r="E5" s="112" t="s">
        <v>27</v>
      </c>
      <c r="F5" s="108">
        <f aca="true" t="shared" si="1" ref="F5:F15">J5+O5+AH5</f>
        <v>2991.1111111111113</v>
      </c>
      <c r="G5" s="113">
        <v>17</v>
      </c>
      <c r="H5" s="114">
        <f aca="true" t="shared" si="2" ref="H5:H15">(1000*((G$2+MIN(G$5:G$54)-G5)/G$2))</f>
        <v>1000</v>
      </c>
      <c r="I5" s="114" t="b">
        <f aca="true" t="shared" si="3" ref="I5:I15">ISERROR(H5)</f>
        <v>0</v>
      </c>
      <c r="J5" s="115">
        <f aca="true" t="shared" si="4" ref="J5:J15">IF(I5=FALSE(),IF(H5&gt;0,H5,1),0)</f>
        <v>1000</v>
      </c>
      <c r="K5" s="116">
        <f aca="true" t="shared" si="5" ref="K5:K15">IF(J5=0,"",RANK(J5,J$5:J$54,0))</f>
        <v>1</v>
      </c>
      <c r="L5" s="113">
        <v>46</v>
      </c>
      <c r="M5" s="114">
        <f aca="true" t="shared" si="6" ref="M5:M15">(1000*((L$2+MIN(L$5:L$54)-L5)/L$2))</f>
        <v>991.1111111111112</v>
      </c>
      <c r="N5" s="114" t="b">
        <f aca="true" t="shared" si="7" ref="N5:N15">ISERROR(M5)</f>
        <v>0</v>
      </c>
      <c r="O5" s="115">
        <f aca="true" t="shared" si="8" ref="O5:O15">IF(N5=FALSE(),IF(M5&gt;0,M5,1),0)</f>
        <v>991.1111111111112</v>
      </c>
      <c r="P5" s="116">
        <f aca="true" t="shared" si="9" ref="P5:P15">IF(O5=0,"",RANK(O5,O$5:O$54,0))</f>
        <v>4</v>
      </c>
      <c r="Q5" s="117"/>
      <c r="R5" s="116"/>
      <c r="S5" s="113"/>
      <c r="T5" s="114"/>
      <c r="U5" s="114"/>
      <c r="V5" s="115"/>
      <c r="W5" s="116"/>
      <c r="X5" s="117"/>
      <c r="Y5" s="116"/>
      <c r="Z5" s="113"/>
      <c r="AA5" s="114"/>
      <c r="AB5" s="114"/>
      <c r="AC5" s="115"/>
      <c r="AD5" s="116"/>
      <c r="AE5" s="113">
        <v>0</v>
      </c>
      <c r="AF5" s="114">
        <f aca="true" t="shared" si="10" ref="AF5:AF15">1000*((AE$2+MIN(AE$5:AE$54)-AE5)/AE$2)</f>
        <v>1000</v>
      </c>
      <c r="AG5" s="114" t="b">
        <f aca="true" t="shared" si="11" ref="AG5:AG15">ISERROR(AF5)</f>
        <v>0</v>
      </c>
      <c r="AH5" s="115">
        <f aca="true" t="shared" si="12" ref="AH5:AH15">IF(AG5=FALSE(),IF(AF5&gt;0,AF5,1),0)</f>
        <v>1000</v>
      </c>
      <c r="AI5" s="116">
        <f aca="true" t="shared" si="13" ref="AI5:AI15">IF(AH5=0,"",RANK(AH5,AH$5:AH$54,0))</f>
        <v>1</v>
      </c>
      <c r="AJ5"/>
      <c r="AK5"/>
    </row>
    <row r="6" spans="1:37" s="21" customFormat="1" ht="19.5" customHeight="1">
      <c r="A6" s="108">
        <f t="shared" si="0"/>
        <v>2</v>
      </c>
      <c r="B6" s="118">
        <v>4</v>
      </c>
      <c r="C6" s="119" t="s">
        <v>37</v>
      </c>
      <c r="D6" s="120"/>
      <c r="E6" s="121" t="s">
        <v>62</v>
      </c>
      <c r="F6" s="108">
        <f t="shared" si="1"/>
        <v>2980.045351473923</v>
      </c>
      <c r="G6" s="113">
        <v>30</v>
      </c>
      <c r="H6" s="114">
        <f t="shared" si="2"/>
        <v>991.156462585034</v>
      </c>
      <c r="I6" s="114" t="b">
        <f t="shared" si="3"/>
        <v>0</v>
      </c>
      <c r="J6" s="115">
        <f t="shared" si="4"/>
        <v>991.156462585034</v>
      </c>
      <c r="K6" s="116">
        <f t="shared" si="5"/>
        <v>2</v>
      </c>
      <c r="L6" s="113">
        <v>48</v>
      </c>
      <c r="M6" s="114">
        <f t="shared" si="6"/>
        <v>988.8888888888889</v>
      </c>
      <c r="N6" s="114" t="b">
        <f t="shared" si="7"/>
        <v>0</v>
      </c>
      <c r="O6" s="115">
        <f t="shared" si="8"/>
        <v>988.8888888888889</v>
      </c>
      <c r="P6" s="116">
        <f t="shared" si="9"/>
        <v>5</v>
      </c>
      <c r="Q6" s="117"/>
      <c r="R6" s="116"/>
      <c r="S6" s="113"/>
      <c r="T6" s="114"/>
      <c r="U6" s="114"/>
      <c r="V6" s="115"/>
      <c r="W6" s="116"/>
      <c r="X6" s="117"/>
      <c r="Y6" s="116"/>
      <c r="Z6" s="113"/>
      <c r="AA6" s="114"/>
      <c r="AB6" s="114"/>
      <c r="AC6" s="115"/>
      <c r="AD6" s="116"/>
      <c r="AE6" s="113">
        <v>0</v>
      </c>
      <c r="AF6" s="114">
        <f t="shared" si="10"/>
        <v>1000</v>
      </c>
      <c r="AG6" s="114" t="b">
        <f t="shared" si="11"/>
        <v>0</v>
      </c>
      <c r="AH6" s="115">
        <f t="shared" si="12"/>
        <v>1000</v>
      </c>
      <c r="AI6" s="116">
        <f t="shared" si="13"/>
        <v>1</v>
      </c>
      <c r="AJ6"/>
      <c r="AK6"/>
    </row>
    <row r="7" spans="1:37" s="21" customFormat="1" ht="19.5" customHeight="1">
      <c r="A7" s="108">
        <f t="shared" si="0"/>
        <v>3</v>
      </c>
      <c r="B7" s="109">
        <v>6</v>
      </c>
      <c r="C7" s="119" t="s">
        <v>33</v>
      </c>
      <c r="D7" s="120"/>
      <c r="E7" s="121" t="s">
        <v>47</v>
      </c>
      <c r="F7" s="108">
        <f t="shared" si="1"/>
        <v>2975.328798185941</v>
      </c>
      <c r="G7" s="113">
        <v>50</v>
      </c>
      <c r="H7" s="114">
        <f t="shared" si="2"/>
        <v>977.5510204081633</v>
      </c>
      <c r="I7" s="114" t="b">
        <f t="shared" si="3"/>
        <v>0</v>
      </c>
      <c r="J7" s="115">
        <f t="shared" si="4"/>
        <v>977.5510204081633</v>
      </c>
      <c r="K7" s="116">
        <f t="shared" si="5"/>
        <v>3</v>
      </c>
      <c r="L7" s="113">
        <v>40</v>
      </c>
      <c r="M7" s="114">
        <f t="shared" si="6"/>
        <v>997.7777777777777</v>
      </c>
      <c r="N7" s="114" t="b">
        <f t="shared" si="7"/>
        <v>0</v>
      </c>
      <c r="O7" s="115">
        <f t="shared" si="8"/>
        <v>997.7777777777777</v>
      </c>
      <c r="P7" s="116">
        <f t="shared" si="9"/>
        <v>2</v>
      </c>
      <c r="Q7" s="117"/>
      <c r="R7" s="116"/>
      <c r="S7" s="113"/>
      <c r="T7" s="114"/>
      <c r="U7" s="114"/>
      <c r="V7" s="115"/>
      <c r="W7" s="116"/>
      <c r="X7" s="117"/>
      <c r="Y7" s="116"/>
      <c r="Z7" s="113"/>
      <c r="AA7" s="114"/>
      <c r="AB7" s="114"/>
      <c r="AC7" s="115"/>
      <c r="AD7" s="116"/>
      <c r="AE7" s="113">
        <v>0</v>
      </c>
      <c r="AF7" s="114">
        <f t="shared" si="10"/>
        <v>1000</v>
      </c>
      <c r="AG7" s="114" t="b">
        <f t="shared" si="11"/>
        <v>0</v>
      </c>
      <c r="AH7" s="115">
        <f t="shared" si="12"/>
        <v>1000</v>
      </c>
      <c r="AI7" s="116">
        <f t="shared" si="13"/>
        <v>1</v>
      </c>
      <c r="AJ7"/>
      <c r="AK7"/>
    </row>
    <row r="8" spans="1:37" s="21" customFormat="1" ht="19.5" customHeight="1">
      <c r="A8" s="108">
        <f t="shared" si="0"/>
        <v>4</v>
      </c>
      <c r="B8" s="118">
        <v>7</v>
      </c>
      <c r="C8" s="119" t="s">
        <v>38</v>
      </c>
      <c r="D8" s="120" t="s">
        <v>39</v>
      </c>
      <c r="E8" s="121" t="s">
        <v>101</v>
      </c>
      <c r="F8" s="108">
        <f t="shared" si="1"/>
        <v>2973.1065759637186</v>
      </c>
      <c r="G8" s="113">
        <v>50</v>
      </c>
      <c r="H8" s="114">
        <f t="shared" si="2"/>
        <v>977.5510204081633</v>
      </c>
      <c r="I8" s="114" t="b">
        <f t="shared" si="3"/>
        <v>0</v>
      </c>
      <c r="J8" s="115">
        <f t="shared" si="4"/>
        <v>977.5510204081633</v>
      </c>
      <c r="K8" s="116">
        <f t="shared" si="5"/>
        <v>3</v>
      </c>
      <c r="L8" s="113">
        <v>42</v>
      </c>
      <c r="M8" s="114">
        <f t="shared" si="6"/>
        <v>995.5555555555555</v>
      </c>
      <c r="N8" s="114" t="b">
        <f t="shared" si="7"/>
        <v>0</v>
      </c>
      <c r="O8" s="115">
        <f t="shared" si="8"/>
        <v>995.5555555555555</v>
      </c>
      <c r="P8" s="116">
        <f t="shared" si="9"/>
        <v>3</v>
      </c>
      <c r="Q8" s="117"/>
      <c r="R8" s="116"/>
      <c r="S8" s="113"/>
      <c r="T8" s="114"/>
      <c r="U8" s="114"/>
      <c r="V8" s="115"/>
      <c r="W8" s="116"/>
      <c r="X8" s="117"/>
      <c r="Y8" s="116"/>
      <c r="Z8" s="113"/>
      <c r="AA8" s="114"/>
      <c r="AB8" s="114"/>
      <c r="AC8" s="115"/>
      <c r="AD8" s="116"/>
      <c r="AE8" s="113">
        <v>0</v>
      </c>
      <c r="AF8" s="114">
        <f t="shared" si="10"/>
        <v>1000</v>
      </c>
      <c r="AG8" s="114" t="b">
        <f t="shared" si="11"/>
        <v>0</v>
      </c>
      <c r="AH8" s="115">
        <f t="shared" si="12"/>
        <v>1000</v>
      </c>
      <c r="AI8" s="116">
        <f t="shared" si="13"/>
        <v>1</v>
      </c>
      <c r="AJ8"/>
      <c r="AK8"/>
    </row>
    <row r="9" spans="1:37" s="21" customFormat="1" ht="19.5" customHeight="1">
      <c r="A9" s="108">
        <f t="shared" si="0"/>
        <v>5</v>
      </c>
      <c r="B9" s="109">
        <v>5</v>
      </c>
      <c r="C9" s="119" t="s">
        <v>61</v>
      </c>
      <c r="D9" s="120" t="s">
        <v>29</v>
      </c>
      <c r="E9" s="121" t="s">
        <v>28</v>
      </c>
      <c r="F9" s="108">
        <f t="shared" si="1"/>
        <v>2972.108843537415</v>
      </c>
      <c r="G9" s="113">
        <v>58</v>
      </c>
      <c r="H9" s="114">
        <f t="shared" si="2"/>
        <v>972.108843537415</v>
      </c>
      <c r="I9" s="114" t="b">
        <f t="shared" si="3"/>
        <v>0</v>
      </c>
      <c r="J9" s="115">
        <f t="shared" si="4"/>
        <v>972.108843537415</v>
      </c>
      <c r="K9" s="116">
        <f t="shared" si="5"/>
        <v>5</v>
      </c>
      <c r="L9" s="113">
        <v>38</v>
      </c>
      <c r="M9" s="114">
        <f t="shared" si="6"/>
        <v>1000</v>
      </c>
      <c r="N9" s="114" t="b">
        <f t="shared" si="7"/>
        <v>0</v>
      </c>
      <c r="O9" s="115">
        <f t="shared" si="8"/>
        <v>1000</v>
      </c>
      <c r="P9" s="116">
        <f t="shared" si="9"/>
        <v>1</v>
      </c>
      <c r="Q9" s="117"/>
      <c r="R9" s="116"/>
      <c r="S9" s="113"/>
      <c r="T9" s="114"/>
      <c r="U9" s="114"/>
      <c r="V9" s="115"/>
      <c r="W9" s="116"/>
      <c r="X9" s="117"/>
      <c r="Y9" s="116"/>
      <c r="Z9" s="113"/>
      <c r="AA9" s="114"/>
      <c r="AB9" s="114"/>
      <c r="AC9" s="115"/>
      <c r="AD9" s="116"/>
      <c r="AE9" s="113">
        <v>0</v>
      </c>
      <c r="AF9" s="114">
        <f t="shared" si="10"/>
        <v>1000</v>
      </c>
      <c r="AG9" s="114" t="b">
        <f t="shared" si="11"/>
        <v>0</v>
      </c>
      <c r="AH9" s="115">
        <f t="shared" si="12"/>
        <v>1000</v>
      </c>
      <c r="AI9" s="116">
        <f t="shared" si="13"/>
        <v>1</v>
      </c>
      <c r="AJ9"/>
      <c r="AK9"/>
    </row>
    <row r="10" spans="1:37" s="21" customFormat="1" ht="19.5" customHeight="1">
      <c r="A10" s="108">
        <f t="shared" si="0"/>
        <v>7</v>
      </c>
      <c r="B10" s="118">
        <v>11</v>
      </c>
      <c r="C10" s="119" t="s">
        <v>45</v>
      </c>
      <c r="D10" s="120" t="s">
        <v>44</v>
      </c>
      <c r="E10" s="121" t="s">
        <v>102</v>
      </c>
      <c r="F10" s="108">
        <f t="shared" si="1"/>
        <v>2810.294784580499</v>
      </c>
      <c r="G10" s="113">
        <v>77</v>
      </c>
      <c r="H10" s="114">
        <f t="shared" si="2"/>
        <v>959.1836734693877</v>
      </c>
      <c r="I10" s="114" t="b">
        <f t="shared" si="3"/>
        <v>0</v>
      </c>
      <c r="J10" s="115">
        <f t="shared" si="4"/>
        <v>959.1836734693877</v>
      </c>
      <c r="K10" s="116">
        <f t="shared" si="5"/>
        <v>8</v>
      </c>
      <c r="L10" s="113">
        <v>172</v>
      </c>
      <c r="M10" s="114">
        <f t="shared" si="6"/>
        <v>851.1111111111112</v>
      </c>
      <c r="N10" s="114" t="b">
        <f t="shared" si="7"/>
        <v>0</v>
      </c>
      <c r="O10" s="115">
        <f t="shared" si="8"/>
        <v>851.1111111111112</v>
      </c>
      <c r="P10" s="116">
        <f t="shared" si="9"/>
        <v>9</v>
      </c>
      <c r="Q10" s="117"/>
      <c r="R10" s="116"/>
      <c r="S10" s="113"/>
      <c r="T10" s="114"/>
      <c r="U10" s="114"/>
      <c r="V10" s="115"/>
      <c r="W10" s="116"/>
      <c r="X10" s="117"/>
      <c r="Y10" s="116"/>
      <c r="Z10" s="113"/>
      <c r="AA10" s="114"/>
      <c r="AB10" s="114"/>
      <c r="AC10" s="115"/>
      <c r="AD10" s="116"/>
      <c r="AE10" s="113">
        <v>0</v>
      </c>
      <c r="AF10" s="114">
        <f t="shared" si="10"/>
        <v>1000</v>
      </c>
      <c r="AG10" s="114" t="b">
        <f t="shared" si="11"/>
        <v>0</v>
      </c>
      <c r="AH10" s="115">
        <f t="shared" si="12"/>
        <v>1000</v>
      </c>
      <c r="AI10" s="116">
        <f t="shared" si="13"/>
        <v>1</v>
      </c>
      <c r="AJ10"/>
      <c r="AK10"/>
    </row>
    <row r="11" spans="1:37" s="21" customFormat="1" ht="19.5" customHeight="1">
      <c r="A11" s="108">
        <f t="shared" si="0"/>
        <v>8</v>
      </c>
      <c r="B11" s="109">
        <v>8</v>
      </c>
      <c r="C11" s="119" t="s">
        <v>40</v>
      </c>
      <c r="D11" s="120" t="s">
        <v>41</v>
      </c>
      <c r="E11" s="121" t="s">
        <v>103</v>
      </c>
      <c r="F11" s="108">
        <f t="shared" si="1"/>
        <v>2796.8934240362814</v>
      </c>
      <c r="G11" s="113">
        <v>180</v>
      </c>
      <c r="H11" s="114">
        <f t="shared" si="2"/>
        <v>889.1156462585034</v>
      </c>
      <c r="I11" s="114" t="b">
        <f t="shared" si="3"/>
        <v>0</v>
      </c>
      <c r="J11" s="115">
        <f t="shared" si="4"/>
        <v>889.1156462585034</v>
      </c>
      <c r="K11" s="116">
        <f t="shared" si="5"/>
        <v>9</v>
      </c>
      <c r="L11" s="113">
        <v>121</v>
      </c>
      <c r="M11" s="114">
        <f t="shared" si="6"/>
        <v>907.7777777777778</v>
      </c>
      <c r="N11" s="114" t="b">
        <f t="shared" si="7"/>
        <v>0</v>
      </c>
      <c r="O11" s="115">
        <f t="shared" si="8"/>
        <v>907.7777777777778</v>
      </c>
      <c r="P11" s="116">
        <f t="shared" si="9"/>
        <v>7</v>
      </c>
      <c r="Q11" s="117"/>
      <c r="R11" s="116"/>
      <c r="S11" s="113"/>
      <c r="T11" s="114"/>
      <c r="U11" s="114"/>
      <c r="V11" s="115"/>
      <c r="W11" s="116"/>
      <c r="X11" s="117"/>
      <c r="Y11" s="116"/>
      <c r="Z11" s="113"/>
      <c r="AA11" s="114"/>
      <c r="AB11" s="114"/>
      <c r="AC11" s="115"/>
      <c r="AD11" s="116"/>
      <c r="AE11" s="113">
        <v>0</v>
      </c>
      <c r="AF11" s="114">
        <f t="shared" si="10"/>
        <v>1000</v>
      </c>
      <c r="AG11" s="114" t="b">
        <f t="shared" si="11"/>
        <v>0</v>
      </c>
      <c r="AH11" s="115">
        <f t="shared" si="12"/>
        <v>1000</v>
      </c>
      <c r="AI11" s="116">
        <f t="shared" si="13"/>
        <v>1</v>
      </c>
      <c r="AJ11"/>
      <c r="AK11"/>
    </row>
    <row r="12" spans="1:37" s="21" customFormat="1" ht="19.5" customHeight="1">
      <c r="A12" s="108">
        <f t="shared" si="0"/>
        <v>9</v>
      </c>
      <c r="B12" s="118">
        <v>9</v>
      </c>
      <c r="C12" s="119" t="s">
        <v>42</v>
      </c>
      <c r="D12" s="120" t="s">
        <v>41</v>
      </c>
      <c r="E12" s="121" t="s">
        <v>103</v>
      </c>
      <c r="F12" s="108">
        <f t="shared" si="1"/>
        <v>2787.8684807256236</v>
      </c>
      <c r="G12" s="113">
        <v>190</v>
      </c>
      <c r="H12" s="114">
        <f t="shared" si="2"/>
        <v>882.312925170068</v>
      </c>
      <c r="I12" s="114" t="b">
        <f t="shared" si="3"/>
        <v>0</v>
      </c>
      <c r="J12" s="115">
        <f t="shared" si="4"/>
        <v>882.312925170068</v>
      </c>
      <c r="K12" s="116">
        <f t="shared" si="5"/>
        <v>10</v>
      </c>
      <c r="L12" s="113">
        <v>123</v>
      </c>
      <c r="M12" s="114">
        <f t="shared" si="6"/>
        <v>905.5555555555555</v>
      </c>
      <c r="N12" s="114" t="b">
        <f t="shared" si="7"/>
        <v>0</v>
      </c>
      <c r="O12" s="115">
        <f t="shared" si="8"/>
        <v>905.5555555555555</v>
      </c>
      <c r="P12" s="116">
        <f t="shared" si="9"/>
        <v>8</v>
      </c>
      <c r="Q12" s="117"/>
      <c r="R12" s="116"/>
      <c r="S12" s="113"/>
      <c r="T12" s="114"/>
      <c r="U12" s="114"/>
      <c r="V12" s="115"/>
      <c r="W12" s="116"/>
      <c r="X12" s="117"/>
      <c r="Y12" s="116"/>
      <c r="Z12" s="113"/>
      <c r="AA12" s="114"/>
      <c r="AB12" s="114"/>
      <c r="AC12" s="115"/>
      <c r="AD12" s="116"/>
      <c r="AE12" s="113">
        <v>0</v>
      </c>
      <c r="AF12" s="114">
        <f t="shared" si="10"/>
        <v>1000</v>
      </c>
      <c r="AG12" s="114" t="b">
        <f t="shared" si="11"/>
        <v>0</v>
      </c>
      <c r="AH12" s="115">
        <f t="shared" si="12"/>
        <v>1000</v>
      </c>
      <c r="AI12" s="116">
        <f t="shared" si="13"/>
        <v>1</v>
      </c>
      <c r="AJ12"/>
      <c r="AK12"/>
    </row>
    <row r="13" spans="1:37" s="21" customFormat="1" ht="19.5" customHeight="1">
      <c r="A13" s="108">
        <f t="shared" si="0"/>
        <v>6</v>
      </c>
      <c r="B13" s="109">
        <v>3</v>
      </c>
      <c r="C13" s="119" t="s">
        <v>36</v>
      </c>
      <c r="D13" s="120"/>
      <c r="E13" s="121" t="s">
        <v>62</v>
      </c>
      <c r="F13" s="108">
        <f t="shared" si="1"/>
        <v>2909.433106575964</v>
      </c>
      <c r="G13" s="113">
        <v>75</v>
      </c>
      <c r="H13" s="114">
        <f t="shared" si="2"/>
        <v>960.5442176870748</v>
      </c>
      <c r="I13" s="114" t="b">
        <f t="shared" si="3"/>
        <v>0</v>
      </c>
      <c r="J13" s="115">
        <f t="shared" si="4"/>
        <v>960.5442176870748</v>
      </c>
      <c r="K13" s="116">
        <f t="shared" si="5"/>
        <v>6</v>
      </c>
      <c r="L13" s="113">
        <v>84</v>
      </c>
      <c r="M13" s="114">
        <f t="shared" si="6"/>
        <v>948.8888888888889</v>
      </c>
      <c r="N13" s="114" t="b">
        <f t="shared" si="7"/>
        <v>0</v>
      </c>
      <c r="O13" s="115">
        <f t="shared" si="8"/>
        <v>948.8888888888889</v>
      </c>
      <c r="P13" s="116">
        <f t="shared" si="9"/>
        <v>6</v>
      </c>
      <c r="Q13" s="117"/>
      <c r="R13" s="116"/>
      <c r="S13" s="113"/>
      <c r="T13" s="114"/>
      <c r="U13" s="114"/>
      <c r="V13" s="115"/>
      <c r="W13" s="116"/>
      <c r="X13" s="117"/>
      <c r="Y13" s="116"/>
      <c r="Z13" s="113"/>
      <c r="AA13" s="114"/>
      <c r="AB13" s="114"/>
      <c r="AC13" s="115"/>
      <c r="AD13" s="116"/>
      <c r="AE13" s="113">
        <v>0</v>
      </c>
      <c r="AF13" s="114">
        <f t="shared" si="10"/>
        <v>1000</v>
      </c>
      <c r="AG13" s="114" t="b">
        <f t="shared" si="11"/>
        <v>0</v>
      </c>
      <c r="AH13" s="115">
        <f t="shared" si="12"/>
        <v>1000</v>
      </c>
      <c r="AI13" s="116">
        <f t="shared" si="13"/>
        <v>1</v>
      </c>
      <c r="AJ13"/>
      <c r="AK13"/>
    </row>
    <row r="14" spans="1:37" s="21" customFormat="1" ht="19.5" customHeight="1">
      <c r="A14" s="108">
        <f t="shared" si="0"/>
        <v>10</v>
      </c>
      <c r="B14" s="118">
        <v>1</v>
      </c>
      <c r="C14" s="119" t="s">
        <v>34</v>
      </c>
      <c r="D14" s="120" t="s">
        <v>26</v>
      </c>
      <c r="E14" s="121" t="s">
        <v>27</v>
      </c>
      <c r="F14" s="108">
        <f t="shared" si="1"/>
        <v>2226.235827664399</v>
      </c>
      <c r="G14" s="113">
        <v>800</v>
      </c>
      <c r="H14" s="114">
        <f t="shared" si="2"/>
        <v>467.3469387755102</v>
      </c>
      <c r="I14" s="114" t="b">
        <f t="shared" si="3"/>
        <v>0</v>
      </c>
      <c r="J14" s="115">
        <f t="shared" si="4"/>
        <v>467.3469387755102</v>
      </c>
      <c r="K14" s="116">
        <f t="shared" si="5"/>
        <v>11</v>
      </c>
      <c r="L14" s="113">
        <v>255</v>
      </c>
      <c r="M14" s="114">
        <f t="shared" si="6"/>
        <v>758.8888888888888</v>
      </c>
      <c r="N14" s="114" t="b">
        <f t="shared" si="7"/>
        <v>0</v>
      </c>
      <c r="O14" s="115">
        <f t="shared" si="8"/>
        <v>758.8888888888888</v>
      </c>
      <c r="P14" s="116">
        <f t="shared" si="9"/>
        <v>10</v>
      </c>
      <c r="Q14" s="117"/>
      <c r="R14" s="116"/>
      <c r="S14" s="113"/>
      <c r="T14" s="114"/>
      <c r="U14" s="114"/>
      <c r="V14" s="115"/>
      <c r="W14" s="116"/>
      <c r="X14" s="117"/>
      <c r="Y14" s="116"/>
      <c r="Z14" s="113"/>
      <c r="AA14" s="114"/>
      <c r="AB14" s="114"/>
      <c r="AC14" s="115"/>
      <c r="AD14" s="116"/>
      <c r="AE14" s="113">
        <v>0</v>
      </c>
      <c r="AF14" s="114">
        <f t="shared" si="10"/>
        <v>1000</v>
      </c>
      <c r="AG14" s="114" t="b">
        <f t="shared" si="11"/>
        <v>0</v>
      </c>
      <c r="AH14" s="115">
        <f t="shared" si="12"/>
        <v>1000</v>
      </c>
      <c r="AI14" s="116">
        <f t="shared" si="13"/>
        <v>1</v>
      </c>
      <c r="AJ14"/>
      <c r="AK14"/>
    </row>
    <row r="15" spans="1:37" s="21" customFormat="1" ht="19.5" customHeight="1">
      <c r="A15" s="108">
        <f t="shared" si="0"/>
        <v>11</v>
      </c>
      <c r="B15" s="109">
        <v>10</v>
      </c>
      <c r="C15" s="119" t="s">
        <v>43</v>
      </c>
      <c r="D15" s="120" t="s">
        <v>44</v>
      </c>
      <c r="E15" s="121" t="s">
        <v>102</v>
      </c>
      <c r="F15" s="108">
        <f t="shared" si="1"/>
        <v>1713.1972789115646</v>
      </c>
      <c r="G15" s="113">
        <v>76</v>
      </c>
      <c r="H15" s="114">
        <f t="shared" si="2"/>
        <v>959.8639455782313</v>
      </c>
      <c r="I15" s="114" t="b">
        <f t="shared" si="3"/>
        <v>0</v>
      </c>
      <c r="J15" s="115">
        <f t="shared" si="4"/>
        <v>959.8639455782313</v>
      </c>
      <c r="K15" s="116">
        <f t="shared" si="5"/>
        <v>7</v>
      </c>
      <c r="L15" s="113">
        <v>260</v>
      </c>
      <c r="M15" s="114">
        <f t="shared" si="6"/>
        <v>753.3333333333333</v>
      </c>
      <c r="N15" s="114" t="b">
        <f t="shared" si="7"/>
        <v>0</v>
      </c>
      <c r="O15" s="115">
        <f t="shared" si="8"/>
        <v>753.3333333333333</v>
      </c>
      <c r="P15" s="116">
        <f t="shared" si="9"/>
        <v>11</v>
      </c>
      <c r="Q15" s="117"/>
      <c r="R15" s="116"/>
      <c r="S15" s="113"/>
      <c r="T15" s="114"/>
      <c r="U15" s="114"/>
      <c r="V15" s="115"/>
      <c r="W15" s="116"/>
      <c r="X15" s="117"/>
      <c r="Y15" s="116"/>
      <c r="Z15" s="113"/>
      <c r="AA15" s="114"/>
      <c r="AB15" s="114"/>
      <c r="AC15" s="115"/>
      <c r="AD15" s="116"/>
      <c r="AE15" s="113" t="s">
        <v>22</v>
      </c>
      <c r="AF15" s="114" t="e">
        <f t="shared" si="10"/>
        <v>#VALUE!</v>
      </c>
      <c r="AG15" s="114" t="b">
        <f t="shared" si="11"/>
        <v>1</v>
      </c>
      <c r="AH15" s="115">
        <f t="shared" si="12"/>
        <v>0</v>
      </c>
      <c r="AI15" s="116">
        <f t="shared" si="13"/>
      </c>
      <c r="AJ15"/>
      <c r="AK15"/>
    </row>
    <row r="16" spans="1:37" s="21" customFormat="1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5" s="21" customFormat="1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21" customFormat="1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1" customFormat="1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1" customFormat="1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1" customFormat="1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21" customFormat="1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21" customFormat="1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21" customFormat="1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21" customFormat="1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s="21" customFormat="1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s="21" customFormat="1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1" customFormat="1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1" customFormat="1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1" customFormat="1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1" customFormat="1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1" customFormat="1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1" customFormat="1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1" customFormat="1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1" customFormat="1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1" customFormat="1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1" customFormat="1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1" customFormat="1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1" customFormat="1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1" customFormat="1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1" customFormat="1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1" customFormat="1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1" customFormat="1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1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1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1" customFormat="1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1" customFormat="1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1" customFormat="1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1" customFormat="1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1" customFormat="1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1" customFormat="1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1" customFormat="1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1" customFormat="1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1" customFormat="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</sheetData>
  <sheetProtection/>
  <mergeCells count="1">
    <mergeCell ref="A1:D2"/>
  </mergeCells>
  <printOptions/>
  <pageMargins left="0.7874015748031497" right="0.7874015748031497" top="0.7874015748031497" bottom="0.7874015748031497" header="0.5118110236220472" footer="0.5118110236220472"/>
  <pageSetup fitToHeight="2" fitToWidth="1" horizontalDpi="300" verticalDpi="300" orientation="landscape" paperSize="9" scale="62" r:id="rId1"/>
  <headerFooter alignWithMargins="0">
    <oddHeader>&amp;R&amp;10&amp;P/&amp;N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Haptaś</dc:creator>
  <cp:keywords/>
  <dc:description/>
  <cp:lastModifiedBy>swierszczu</cp:lastModifiedBy>
  <cp:lastPrinted>2012-03-26T07:16:27Z</cp:lastPrinted>
  <dcterms:created xsi:type="dcterms:W3CDTF">2003-04-25T05:13:21Z</dcterms:created>
  <dcterms:modified xsi:type="dcterms:W3CDTF">2012-04-11T19:42:14Z</dcterms:modified>
  <cp:category/>
  <cp:version/>
  <cp:contentType/>
  <cp:contentStatus/>
  <cp:revision>1</cp:revision>
</cp:coreProperties>
</file>